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20" windowWidth="16380" windowHeight="8070" firstSheet="2" activeTab="3"/>
  </bookViews>
  <sheets>
    <sheet name="K_PGS_01 (3)" sheetId="1" state="hidden" r:id="rId1"/>
    <sheet name="K_PGS_03" sheetId="2" state="hidden" r:id="rId2"/>
    <sheet name="K_plan" sheetId="6" r:id="rId3"/>
    <sheet name="RUP" sheetId="4" r:id="rId4"/>
    <sheet name="RUPpgs03_з триместрами" sheetId="5" state="hidden" r:id="rId5"/>
  </sheets>
  <definedNames>
    <definedName name="Excel_BuiltIn__FilterDatabase" localSheetId="3">RUP!$N$4:$W$103</definedName>
    <definedName name="Excel_BuiltIn__FilterDatabase" localSheetId="4">'RUPpgs03_з триместрами'!$C$7:$C$100</definedName>
    <definedName name="_xlnm.Print_Titles" localSheetId="3">RUP!$1:$8</definedName>
    <definedName name="_xlnm.Print_Area" localSheetId="0">'K_PGS_01 (3)'!$A$1:$BJ$27</definedName>
    <definedName name="_xlnm.Print_Area" localSheetId="1">K_PGS_03!$A$1:$BJ$27</definedName>
    <definedName name="_xlnm.Print_Area" localSheetId="3">RUP!$A$1:$BV$95</definedName>
  </definedNames>
  <calcPr calcId="144525"/>
</workbook>
</file>

<file path=xl/calcChain.xml><?xml version="1.0" encoding="utf-8"?>
<calcChain xmlns="http://schemas.openxmlformats.org/spreadsheetml/2006/main">
  <c r="O50" i="4" l="1"/>
  <c r="M79" i="4"/>
  <c r="L79" i="4"/>
  <c r="K79" i="4"/>
  <c r="J79" i="4"/>
  <c r="I79" i="4"/>
  <c r="M50" i="4"/>
  <c r="L50" i="4"/>
  <c r="K50" i="4"/>
  <c r="J50" i="4"/>
  <c r="I50" i="4"/>
  <c r="H50" i="4"/>
  <c r="H83" i="4" s="1"/>
  <c r="G50" i="4"/>
  <c r="H79" i="4"/>
  <c r="G79" i="4"/>
  <c r="G46" i="4"/>
  <c r="H46" i="4"/>
  <c r="J37" i="6" l="1"/>
  <c r="F37" i="6"/>
  <c r="D37" i="6"/>
  <c r="B37" i="6"/>
  <c r="L36" i="6"/>
  <c r="L35" i="6"/>
  <c r="L34" i="6"/>
  <c r="L33" i="6"/>
  <c r="L37" i="6" s="1"/>
  <c r="C20" i="6"/>
  <c r="D20" i="6" s="1"/>
  <c r="E20" i="6" s="1"/>
  <c r="F20" i="6" s="1"/>
  <c r="G20" i="6" s="1"/>
  <c r="H20" i="6" s="1"/>
  <c r="I20" i="6" s="1"/>
  <c r="J20" i="6" s="1"/>
  <c r="K20" i="6" s="1"/>
  <c r="L20" i="6" s="1"/>
  <c r="M20" i="6" s="1"/>
  <c r="N20" i="6" s="1"/>
  <c r="O20" i="6" s="1"/>
  <c r="P20" i="6" s="1"/>
  <c r="Q20" i="6" s="1"/>
  <c r="R20" i="6" s="1"/>
  <c r="S20" i="6" s="1"/>
  <c r="T20" i="6" s="1"/>
  <c r="U20" i="6" s="1"/>
  <c r="V20" i="6" s="1"/>
  <c r="W20" i="6" s="1"/>
  <c r="X20" i="6" s="1"/>
  <c r="Y20" i="6" s="1"/>
  <c r="Z20" i="6" s="1"/>
  <c r="AA20" i="6" s="1"/>
  <c r="AB20" i="6" s="1"/>
  <c r="AC20" i="6" s="1"/>
  <c r="AD20" i="6" s="1"/>
  <c r="AE20" i="6" s="1"/>
  <c r="AF20" i="6" s="1"/>
  <c r="AG20" i="6" s="1"/>
  <c r="AH20" i="6" s="1"/>
  <c r="AI20" i="6" s="1"/>
  <c r="AJ20" i="6" s="1"/>
  <c r="AK20" i="6" s="1"/>
  <c r="AL20" i="6" s="1"/>
  <c r="AM20" i="6" s="1"/>
  <c r="AN20" i="6" s="1"/>
  <c r="AO20" i="6" s="1"/>
  <c r="AP20" i="6" s="1"/>
  <c r="AQ20" i="6" s="1"/>
  <c r="AR20" i="6" s="1"/>
  <c r="AS20" i="6" s="1"/>
  <c r="AT20" i="6" s="1"/>
  <c r="AU20" i="6" s="1"/>
  <c r="AV20" i="6" s="1"/>
  <c r="AW20" i="6" s="1"/>
  <c r="AX20" i="6" s="1"/>
  <c r="AY20" i="6" s="1"/>
  <c r="AZ20" i="6" s="1"/>
  <c r="BA20" i="6" s="1"/>
  <c r="I38" i="4" l="1"/>
  <c r="I37" i="4"/>
  <c r="C15" i="1" l="1"/>
  <c r="D15" i="1" s="1"/>
  <c r="G15" i="1"/>
  <c r="H15" i="1" s="1"/>
  <c r="K15" i="1"/>
  <c r="L15" i="1" s="1"/>
  <c r="P15" i="1"/>
  <c r="Q15" i="1" s="1"/>
  <c r="T15" i="1"/>
  <c r="T16" i="1" s="1"/>
  <c r="U15" i="1" s="1"/>
  <c r="U16" i="1" s="1"/>
  <c r="V15" i="1" s="1"/>
  <c r="V16" i="1" s="1"/>
  <c r="X15" i="1"/>
  <c r="AB15" i="1"/>
  <c r="AB16" i="1" s="1"/>
  <c r="AC15" i="1" s="1"/>
  <c r="AC16" i="1" s="1"/>
  <c r="AD15" i="1" s="1"/>
  <c r="AD16" i="1" s="1"/>
  <c r="AE15" i="1" s="1"/>
  <c r="AK15" i="1"/>
  <c r="AK16" i="1" s="1"/>
  <c r="AL15" i="1" s="1"/>
  <c r="AL16" i="1" s="1"/>
  <c r="AM15" i="1" s="1"/>
  <c r="AM16" i="1" s="1"/>
  <c r="AN15" i="1" s="1"/>
  <c r="AO15" i="1"/>
  <c r="AO16" i="1" s="1"/>
  <c r="AP15" i="1" s="1"/>
  <c r="AP16" i="1" s="1"/>
  <c r="AQ15" i="1" s="1"/>
  <c r="AQ16" i="1" s="1"/>
  <c r="AR15" i="1" s="1"/>
  <c r="B16" i="1"/>
  <c r="C16" i="1"/>
  <c r="F16" i="1"/>
  <c r="K16" i="1"/>
  <c r="O16" i="1"/>
  <c r="P16" i="1"/>
  <c r="X16" i="1"/>
  <c r="Y15" i="1" s="1"/>
  <c r="Y16" i="1" s="1"/>
  <c r="Z15" i="1" s="1"/>
  <c r="Z16" i="1" s="1"/>
  <c r="AF16" i="1"/>
  <c r="AG15" i="1" s="1"/>
  <c r="AG16" i="1" s="1"/>
  <c r="AH15" i="1" s="1"/>
  <c r="AH16" i="1" s="1"/>
  <c r="AI15" i="1" s="1"/>
  <c r="AI16" i="1" s="1"/>
  <c r="AS16" i="1"/>
  <c r="AT15" i="1" s="1"/>
  <c r="AT16" i="1" s="1"/>
  <c r="AU15" i="1" s="1"/>
  <c r="AU16" i="1" s="1"/>
  <c r="AV15" i="1" s="1"/>
  <c r="AV16" i="1" s="1"/>
  <c r="AW15" i="1" s="1"/>
  <c r="AX16" i="1"/>
  <c r="AY15" i="1" s="1"/>
  <c r="AY16" i="1" s="1"/>
  <c r="AZ15" i="1" s="1"/>
  <c r="AZ16" i="1" s="1"/>
  <c r="BI18" i="1"/>
  <c r="BI19" i="1"/>
  <c r="BI20" i="1"/>
  <c r="BI21" i="1"/>
  <c r="BB23" i="1"/>
  <c r="BC23" i="1"/>
  <c r="BD23" i="1"/>
  <c r="BE23" i="1"/>
  <c r="BF23" i="1"/>
  <c r="BG23" i="1"/>
  <c r="BH23" i="1"/>
  <c r="C15" i="2"/>
  <c r="H15" i="2"/>
  <c r="I15" i="2" s="1"/>
  <c r="I16" i="2" s="1"/>
  <c r="M15" i="2"/>
  <c r="N15" i="2" s="1"/>
  <c r="P15" i="2"/>
  <c r="Q15" i="2" s="1"/>
  <c r="AP15" i="2"/>
  <c r="AP16" i="2" s="1"/>
  <c r="AQ15" i="2" s="1"/>
  <c r="AQ16" i="2" s="1"/>
  <c r="AR15" i="2" s="1"/>
  <c r="AT15" i="2"/>
  <c r="AT16" i="2" s="1"/>
  <c r="AU15" i="2" s="1"/>
  <c r="AU16" i="2" s="1"/>
  <c r="AV15" i="2" s="1"/>
  <c r="AV16" i="2" s="1"/>
  <c r="AW15" i="2" s="1"/>
  <c r="C16" i="2"/>
  <c r="D15" i="2" s="1"/>
  <c r="D16" i="2" s="1"/>
  <c r="E15" i="2" s="1"/>
  <c r="E16" i="2" s="1"/>
  <c r="G16" i="2"/>
  <c r="K16" i="2"/>
  <c r="L16" i="2"/>
  <c r="O16" i="2"/>
  <c r="T16" i="2"/>
  <c r="U15" i="2" s="1"/>
  <c r="U16" i="2" s="1"/>
  <c r="V15" i="2" s="1"/>
  <c r="V16" i="2" s="1"/>
  <c r="X16" i="2"/>
  <c r="Y15" i="2" s="1"/>
  <c r="Y16" i="2" s="1"/>
  <c r="Z15" i="2" s="1"/>
  <c r="Z16" i="2" s="1"/>
  <c r="AB16" i="2"/>
  <c r="AC15" i="2" s="1"/>
  <c r="AC16" i="2" s="1"/>
  <c r="AD15" i="2" s="1"/>
  <c r="AD16" i="2" s="1"/>
  <c r="AE15" i="2" s="1"/>
  <c r="AG16" i="2"/>
  <c r="AH15" i="2" s="1"/>
  <c r="AH16" i="2" s="1"/>
  <c r="AI15" i="2" s="1"/>
  <c r="AI16" i="2" s="1"/>
  <c r="AK16" i="2"/>
  <c r="AL15" i="2" s="1"/>
  <c r="AL16" i="2" s="1"/>
  <c r="AM15" i="2" s="1"/>
  <c r="AM16" i="2" s="1"/>
  <c r="AN15" i="2" s="1"/>
  <c r="AX16" i="2"/>
  <c r="AY15" i="2" s="1"/>
  <c r="AY16" i="2" s="1"/>
  <c r="AZ16" i="2"/>
  <c r="BA16" i="2"/>
  <c r="C17" i="2"/>
  <c r="D17" i="2" s="1"/>
  <c r="E17" i="2" s="1"/>
  <c r="F17" i="2" s="1"/>
  <c r="G17" i="2" s="1"/>
  <c r="H17" i="2" s="1"/>
  <c r="I17" i="2" s="1"/>
  <c r="J17" i="2" s="1"/>
  <c r="K17" i="2" s="1"/>
  <c r="L17" i="2" s="1"/>
  <c r="M17" i="2" s="1"/>
  <c r="N17" i="2" s="1"/>
  <c r="O17" i="2" s="1"/>
  <c r="P17" i="2" s="1"/>
  <c r="Q17" i="2" s="1"/>
  <c r="R17" i="2" s="1"/>
  <c r="S17" i="2" s="1"/>
  <c r="U17" i="2"/>
  <c r="V17" i="2" s="1"/>
  <c r="W17" i="2" s="1"/>
  <c r="X17" i="2" s="1"/>
  <c r="Z17" i="2"/>
  <c r="AA17" i="2" s="1"/>
  <c r="AB17" i="2" s="1"/>
  <c r="AC17" i="2" s="1"/>
  <c r="AD17" i="2" s="1"/>
  <c r="AE17" i="2" s="1"/>
  <c r="AF17" i="2" s="1"/>
  <c r="AG17" i="2" s="1"/>
  <c r="AH17" i="2" s="1"/>
  <c r="AI17" i="2" s="1"/>
  <c r="AJ17" i="2" s="1"/>
  <c r="AK17" i="2" s="1"/>
  <c r="AL17" i="2" s="1"/>
  <c r="AM17" i="2" s="1"/>
  <c r="AN17" i="2" s="1"/>
  <c r="AQ17" i="2"/>
  <c r="AR17" i="2" s="1"/>
  <c r="AS17" i="2" s="1"/>
  <c r="AT17" i="2" s="1"/>
  <c r="AU17" i="2" s="1"/>
  <c r="AV17" i="2" s="1"/>
  <c r="AW17" i="2" s="1"/>
  <c r="AX17" i="2" s="1"/>
  <c r="AY17" i="2" s="1"/>
  <c r="AZ17" i="2" s="1"/>
  <c r="BA17" i="2" s="1"/>
  <c r="BI18" i="2"/>
  <c r="BI19" i="2"/>
  <c r="BI23" i="2" s="1"/>
  <c r="BI20" i="2"/>
  <c r="BI21" i="2"/>
  <c r="C22" i="2"/>
  <c r="D22" i="2" s="1"/>
  <c r="E22" i="2" s="1"/>
  <c r="F22" i="2" s="1"/>
  <c r="G22" i="2" s="1"/>
  <c r="H22" i="2" s="1"/>
  <c r="I22" i="2" s="1"/>
  <c r="J22" i="2" s="1"/>
  <c r="K22" i="2" s="1"/>
  <c r="L22" i="2" s="1"/>
  <c r="M22" i="2" s="1"/>
  <c r="N22" i="2" s="1"/>
  <c r="O22" i="2" s="1"/>
  <c r="Q22" i="2"/>
  <c r="R22" i="2" s="1"/>
  <c r="T22" i="2"/>
  <c r="V22" i="2"/>
  <c r="W22" i="2" s="1"/>
  <c r="X22" i="2" s="1"/>
  <c r="Y22" i="2" s="1"/>
  <c r="Z22" i="2" s="1"/>
  <c r="AA22" i="2" s="1"/>
  <c r="AB22" i="2" s="1"/>
  <c r="AF22" i="2"/>
  <c r="AG22" i="2" s="1"/>
  <c r="AH22" i="2" s="1"/>
  <c r="AI22" i="2" s="1"/>
  <c r="AJ22" i="2" s="1"/>
  <c r="AK22" i="2" s="1"/>
  <c r="AL22" i="2" s="1"/>
  <c r="AM22" i="2" s="1"/>
  <c r="AN22" i="2" s="1"/>
  <c r="AO22" i="2" s="1"/>
  <c r="AS22" i="2"/>
  <c r="AT22" i="2" s="1"/>
  <c r="AU22" i="2" s="1"/>
  <c r="AX22" i="2"/>
  <c r="AY22" i="2" s="1"/>
  <c r="AZ22" i="2" s="1"/>
  <c r="BA22" i="2" s="1"/>
  <c r="BB23" i="2"/>
  <c r="BC23" i="2"/>
  <c r="BD23" i="2"/>
  <c r="BE23" i="2"/>
  <c r="BF23" i="2"/>
  <c r="BG23" i="2"/>
  <c r="BH23" i="2"/>
  <c r="P5" i="4"/>
  <c r="R5" i="4"/>
  <c r="S5" i="4" s="1"/>
  <c r="T5" i="4" s="1"/>
  <c r="U5" i="4" s="1"/>
  <c r="V5" i="4" s="1"/>
  <c r="B8" i="4"/>
  <c r="C8" i="4" s="1"/>
  <c r="D8" i="4" s="1"/>
  <c r="I8" i="4"/>
  <c r="J8" i="4" s="1"/>
  <c r="K8" i="4" s="1"/>
  <c r="L8" i="4" s="1"/>
  <c r="M8" i="4" s="1"/>
  <c r="N8" i="4" s="1"/>
  <c r="P8" i="4"/>
  <c r="Q8" i="4" s="1"/>
  <c r="R8" i="4" s="1"/>
  <c r="S8" i="4" s="1"/>
  <c r="T8" i="4" s="1"/>
  <c r="U8" i="4" s="1"/>
  <c r="V8" i="4" s="1"/>
  <c r="W8" i="4" s="1"/>
  <c r="X8" i="4" s="1"/>
  <c r="G10" i="4"/>
  <c r="H10" i="4"/>
  <c r="I10" i="4"/>
  <c r="H11" i="4"/>
  <c r="G11" i="4" s="1"/>
  <c r="I11" i="4"/>
  <c r="I12" i="4"/>
  <c r="H13" i="4"/>
  <c r="G13" i="4" s="1"/>
  <c r="I13" i="4"/>
  <c r="G14" i="4"/>
  <c r="H14" i="4"/>
  <c r="I14" i="4"/>
  <c r="H15" i="4"/>
  <c r="G15" i="4" s="1"/>
  <c r="I17" i="4"/>
  <c r="H18" i="4"/>
  <c r="G18" i="4" s="1"/>
  <c r="I18" i="4"/>
  <c r="H20" i="4"/>
  <c r="G20" i="4" s="1"/>
  <c r="I20" i="4"/>
  <c r="H21" i="4"/>
  <c r="G21" i="4" s="1"/>
  <c r="I21" i="4"/>
  <c r="H22" i="4"/>
  <c r="G22" i="4" s="1"/>
  <c r="H25" i="4"/>
  <c r="G25" i="4" s="1"/>
  <c r="I25" i="4"/>
  <c r="H26" i="4"/>
  <c r="G26" i="4" s="1"/>
  <c r="H27" i="4"/>
  <c r="G27" i="4" s="1"/>
  <c r="H28" i="4"/>
  <c r="G28" i="4" s="1"/>
  <c r="H30" i="4"/>
  <c r="G30" i="4" s="1"/>
  <c r="H31" i="4"/>
  <c r="G31" i="4" s="1"/>
  <c r="I31" i="4"/>
  <c r="H32" i="4"/>
  <c r="G32" i="4" s="1"/>
  <c r="H33" i="4"/>
  <c r="G33" i="4" s="1"/>
  <c r="H34" i="4"/>
  <c r="G34" i="4" s="1"/>
  <c r="I35" i="4"/>
  <c r="I36" i="4"/>
  <c r="H37" i="4"/>
  <c r="G37" i="4" s="1"/>
  <c r="H38" i="4"/>
  <c r="G38" i="4" s="1"/>
  <c r="H39" i="4"/>
  <c r="H40" i="4"/>
  <c r="H42" i="4"/>
  <c r="G42" i="4" s="1"/>
  <c r="H43" i="4"/>
  <c r="G43" i="4" s="1"/>
  <c r="H44" i="4"/>
  <c r="G44" i="4" s="1"/>
  <c r="H45" i="4"/>
  <c r="G45" i="4" s="1"/>
  <c r="H47" i="4"/>
  <c r="G47" i="4" s="1"/>
  <c r="I47" i="4"/>
  <c r="H49" i="4"/>
  <c r="G49" i="4" s="1"/>
  <c r="I49" i="4"/>
  <c r="N50" i="4"/>
  <c r="O83" i="4"/>
  <c r="O84" i="4" s="1"/>
  <c r="R50" i="4"/>
  <c r="S50" i="4"/>
  <c r="S83" i="4" s="1"/>
  <c r="S84" i="4" s="1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G50" i="4"/>
  <c r="BH50" i="4"/>
  <c r="BI50" i="4"/>
  <c r="BJ50" i="4"/>
  <c r="BK50" i="4"/>
  <c r="BL50" i="4"/>
  <c r="BM50" i="4"/>
  <c r="BN50" i="4"/>
  <c r="BO50" i="4"/>
  <c r="BP50" i="4"/>
  <c r="BQ50" i="4"/>
  <c r="BR50" i="4"/>
  <c r="BS50" i="4"/>
  <c r="BT50" i="4"/>
  <c r="BU50" i="4"/>
  <c r="BV50" i="4"/>
  <c r="Z53" i="4"/>
  <c r="AA53" i="4"/>
  <c r="AB53" i="4"/>
  <c r="AC53" i="4"/>
  <c r="AD53" i="4"/>
  <c r="AE53" i="4"/>
  <c r="AF53" i="4"/>
  <c r="AG53" i="4"/>
  <c r="AH53" i="4"/>
  <c r="AJ53" i="4"/>
  <c r="AK53" i="4"/>
  <c r="AL53" i="4"/>
  <c r="AM53" i="4"/>
  <c r="AN53" i="4"/>
  <c r="AO53" i="4"/>
  <c r="AP53" i="4"/>
  <c r="AQ53" i="4"/>
  <c r="AR53" i="4"/>
  <c r="AT53" i="4"/>
  <c r="AU53" i="4"/>
  <c r="AV53" i="4"/>
  <c r="AW53" i="4"/>
  <c r="AX53" i="4"/>
  <c r="AY53" i="4"/>
  <c r="AZ53" i="4"/>
  <c r="BA53" i="4"/>
  <c r="BB53" i="4"/>
  <c r="BD53" i="4"/>
  <c r="BE53" i="4"/>
  <c r="BF53" i="4"/>
  <c r="BG53" i="4"/>
  <c r="BH53" i="4"/>
  <c r="BI53" i="4"/>
  <c r="BJ53" i="4"/>
  <c r="BK53" i="4"/>
  <c r="BL53" i="4"/>
  <c r="Z55" i="4"/>
  <c r="AA55" i="4"/>
  <c r="AB55" i="4"/>
  <c r="AC55" i="4"/>
  <c r="AD55" i="4"/>
  <c r="AE55" i="4"/>
  <c r="AF55" i="4"/>
  <c r="AG55" i="4"/>
  <c r="AH55" i="4"/>
  <c r="AJ55" i="4"/>
  <c r="AK55" i="4"/>
  <c r="AL55" i="4"/>
  <c r="AM55" i="4"/>
  <c r="AN55" i="4"/>
  <c r="AO55" i="4"/>
  <c r="AP55" i="4"/>
  <c r="AQ55" i="4"/>
  <c r="AR55" i="4"/>
  <c r="AT55" i="4"/>
  <c r="AU55" i="4"/>
  <c r="AV55" i="4"/>
  <c r="AW55" i="4"/>
  <c r="AX55" i="4"/>
  <c r="AY55" i="4"/>
  <c r="AZ55" i="4"/>
  <c r="BA55" i="4"/>
  <c r="BB55" i="4"/>
  <c r="BD55" i="4"/>
  <c r="BE55" i="4"/>
  <c r="BF55" i="4"/>
  <c r="BG55" i="4"/>
  <c r="BH55" i="4"/>
  <c r="BI55" i="4"/>
  <c r="BJ55" i="4"/>
  <c r="BK55" i="4"/>
  <c r="BL55" i="4"/>
  <c r="H67" i="4"/>
  <c r="H68" i="4"/>
  <c r="N79" i="4"/>
  <c r="V79" i="4"/>
  <c r="V83" i="4" s="1"/>
  <c r="V84" i="4" s="1"/>
  <c r="W79" i="4"/>
  <c r="X79" i="4"/>
  <c r="Y79" i="4"/>
  <c r="Z79" i="4"/>
  <c r="Z83" i="4" s="1"/>
  <c r="Z84" i="4" s="1"/>
  <c r="AA79" i="4"/>
  <c r="AB79" i="4"/>
  <c r="AC79" i="4"/>
  <c r="AC86" i="4" s="1"/>
  <c r="AC99" i="4" s="1"/>
  <c r="AD79" i="4"/>
  <c r="AD83" i="4" s="1"/>
  <c r="AD84" i="4" s="1"/>
  <c r="AE79" i="4"/>
  <c r="AF79" i="4"/>
  <c r="AG79" i="4"/>
  <c r="AG86" i="4" s="1"/>
  <c r="AG99" i="4" s="1"/>
  <c r="AH79" i="4"/>
  <c r="AH83" i="4" s="1"/>
  <c r="AH84" i="4" s="1"/>
  <c r="AI79" i="4"/>
  <c r="AJ79" i="4"/>
  <c r="AK79" i="4"/>
  <c r="AK83" i="4" s="1"/>
  <c r="AK84" i="4" s="1"/>
  <c r="AL79" i="4"/>
  <c r="AL83" i="4" s="1"/>
  <c r="AL84" i="4" s="1"/>
  <c r="AM79" i="4"/>
  <c r="AM86" i="4" s="1"/>
  <c r="AM99" i="4" s="1"/>
  <c r="AN79" i="4"/>
  <c r="AO79" i="4"/>
  <c r="AO86" i="4" s="1"/>
  <c r="AO99" i="4" s="1"/>
  <c r="AP79" i="4"/>
  <c r="AP83" i="4" s="1"/>
  <c r="AP84" i="4" s="1"/>
  <c r="AQ79" i="4"/>
  <c r="AQ86" i="4" s="1"/>
  <c r="AQ99" i="4" s="1"/>
  <c r="AR79" i="4"/>
  <c r="AS79" i="4"/>
  <c r="AS83" i="4" s="1"/>
  <c r="AS84" i="4" s="1"/>
  <c r="AT79" i="4"/>
  <c r="AT83" i="4" s="1"/>
  <c r="AT84" i="4" s="1"/>
  <c r="AU79" i="4"/>
  <c r="AV79" i="4"/>
  <c r="AW79" i="4"/>
  <c r="AX79" i="4"/>
  <c r="AX83" i="4" s="1"/>
  <c r="AX84" i="4" s="1"/>
  <c r="AY79" i="4"/>
  <c r="AZ79" i="4"/>
  <c r="BA79" i="4"/>
  <c r="BA83" i="4" s="1"/>
  <c r="BA84" i="4" s="1"/>
  <c r="BB79" i="4"/>
  <c r="BB83" i="4" s="1"/>
  <c r="BB84" i="4" s="1"/>
  <c r="BC79" i="4"/>
  <c r="BD79" i="4"/>
  <c r="BE79" i="4"/>
  <c r="BE86" i="4" s="1"/>
  <c r="BE99" i="4" s="1"/>
  <c r="BF79" i="4"/>
  <c r="BF83" i="4" s="1"/>
  <c r="BF84" i="4" s="1"/>
  <c r="BG79" i="4"/>
  <c r="BH79" i="4"/>
  <c r="BI79" i="4"/>
  <c r="BI86" i="4" s="1"/>
  <c r="BI99" i="4" s="1"/>
  <c r="BJ79" i="4"/>
  <c r="BJ83" i="4" s="1"/>
  <c r="BJ84" i="4" s="1"/>
  <c r="BK79" i="4"/>
  <c r="BL79" i="4"/>
  <c r="BM79" i="4"/>
  <c r="BN79" i="4"/>
  <c r="BN83" i="4" s="1"/>
  <c r="BN84" i="4" s="1"/>
  <c r="BO79" i="4"/>
  <c r="BP79" i="4"/>
  <c r="BQ79" i="4"/>
  <c r="BQ86" i="4" s="1"/>
  <c r="BQ99" i="4" s="1"/>
  <c r="BR79" i="4"/>
  <c r="BR83" i="4" s="1"/>
  <c r="BR84" i="4" s="1"/>
  <c r="BS79" i="4"/>
  <c r="BT79" i="4"/>
  <c r="BU79" i="4"/>
  <c r="BU86" i="4" s="1"/>
  <c r="BU99" i="4" s="1"/>
  <c r="L83" i="4"/>
  <c r="P83" i="4"/>
  <c r="P84" i="4" s="1"/>
  <c r="Q83" i="4"/>
  <c r="Q84" i="4" s="1"/>
  <c r="R83" i="4"/>
  <c r="T83" i="4"/>
  <c r="T84" i="4" s="1"/>
  <c r="U83" i="4"/>
  <c r="U84" i="4" s="1"/>
  <c r="AA83" i="4"/>
  <c r="AA84" i="4" s="1"/>
  <c r="AI83" i="4"/>
  <c r="AI84" i="4" s="1"/>
  <c r="AQ83" i="4"/>
  <c r="AQ84" i="4" s="1"/>
  <c r="AY83" i="4"/>
  <c r="AY84" i="4" s="1"/>
  <c r="BG83" i="4"/>
  <c r="BG84" i="4" s="1"/>
  <c r="BO83" i="4"/>
  <c r="BO84" i="4" s="1"/>
  <c r="BV83" i="4"/>
  <c r="BV84" i="4" s="1"/>
  <c r="R84" i="4"/>
  <c r="Z85" i="4"/>
  <c r="AA85" i="4"/>
  <c r="AB85" i="4"/>
  <c r="AC85" i="4"/>
  <c r="AD85" i="4"/>
  <c r="AE85" i="4"/>
  <c r="AF85" i="4"/>
  <c r="AG85" i="4"/>
  <c r="AH85" i="4"/>
  <c r="AJ85" i="4"/>
  <c r="AK85" i="4"/>
  <c r="AL85" i="4"/>
  <c r="AM85" i="4"/>
  <c r="AN85" i="4"/>
  <c r="AO85" i="4"/>
  <c r="AP85" i="4"/>
  <c r="AQ85" i="4"/>
  <c r="AR85" i="4"/>
  <c r="AT85" i="4"/>
  <c r="AU85" i="4"/>
  <c r="AV85" i="4"/>
  <c r="AW85" i="4"/>
  <c r="AX85" i="4"/>
  <c r="AY85" i="4"/>
  <c r="AZ85" i="4"/>
  <c r="BA85" i="4"/>
  <c r="BB85" i="4"/>
  <c r="BD85" i="4"/>
  <c r="BE85" i="4"/>
  <c r="BF85" i="4"/>
  <c r="BG85" i="4"/>
  <c r="BH85" i="4"/>
  <c r="BI85" i="4"/>
  <c r="BJ85" i="4"/>
  <c r="BK85" i="4"/>
  <c r="BL85" i="4"/>
  <c r="AA86" i="4"/>
  <c r="AA99" i="4" s="1"/>
  <c r="AB86" i="4"/>
  <c r="AB99" i="4" s="1"/>
  <c r="AE86" i="4"/>
  <c r="AF86" i="4"/>
  <c r="AF99" i="4" s="1"/>
  <c r="AJ86" i="4"/>
  <c r="AJ99" i="4" s="1"/>
  <c r="AN86" i="4"/>
  <c r="AN99" i="4" s="1"/>
  <c r="AR86" i="4"/>
  <c r="AR99" i="4" s="1"/>
  <c r="AT86" i="4"/>
  <c r="AT99" i="4" s="1"/>
  <c r="AU86" i="4"/>
  <c r="AU99" i="4" s="1"/>
  <c r="AV86" i="4"/>
  <c r="AV99" i="4" s="1"/>
  <c r="AW86" i="4"/>
  <c r="AW99" i="4" s="1"/>
  <c r="AX86" i="4"/>
  <c r="AX99" i="4" s="1"/>
  <c r="AY86" i="4"/>
  <c r="AY99" i="4" s="1"/>
  <c r="AZ86" i="4"/>
  <c r="AZ99" i="4" s="1"/>
  <c r="BA86" i="4"/>
  <c r="BB86" i="4"/>
  <c r="BB99" i="4" s="1"/>
  <c r="BD86" i="4"/>
  <c r="BF86" i="4"/>
  <c r="BG86" i="4"/>
  <c r="BH86" i="4"/>
  <c r="BJ86" i="4"/>
  <c r="BK86" i="4"/>
  <c r="BL86" i="4"/>
  <c r="BO86" i="4"/>
  <c r="BP86" i="4"/>
  <c r="BP99" i="4" s="1"/>
  <c r="BS86" i="4"/>
  <c r="BS99" i="4" s="1"/>
  <c r="BT86" i="4"/>
  <c r="BT99" i="4" s="1"/>
  <c r="W99" i="4"/>
  <c r="X99" i="4"/>
  <c r="Y99" i="4"/>
  <c r="AE99" i="4"/>
  <c r="AI99" i="4"/>
  <c r="AS99" i="4"/>
  <c r="BA99" i="4"/>
  <c r="BC99" i="4"/>
  <c r="BD99" i="4"/>
  <c r="BF99" i="4"/>
  <c r="BG99" i="4"/>
  <c r="BH99" i="4"/>
  <c r="BJ99" i="4"/>
  <c r="BK99" i="4"/>
  <c r="BL99" i="4"/>
  <c r="BM99" i="4"/>
  <c r="BO99" i="4"/>
  <c r="W101" i="4"/>
  <c r="X101" i="4"/>
  <c r="V103" i="4"/>
  <c r="P4" i="5"/>
  <c r="Q4" i="5" s="1"/>
  <c r="R4" i="5" s="1"/>
  <c r="S4" i="5" s="1"/>
  <c r="T4" i="5" s="1"/>
  <c r="U4" i="5" s="1"/>
  <c r="V4" i="5" s="1"/>
  <c r="W4" i="5" s="1"/>
  <c r="X4" i="5" s="1"/>
  <c r="Y4" i="5" s="1"/>
  <c r="Z4" i="5" s="1"/>
  <c r="B7" i="5"/>
  <c r="C7" i="5"/>
  <c r="D7" i="5" s="1"/>
  <c r="E7" i="5" s="1"/>
  <c r="F7" i="5" s="1"/>
  <c r="G7" i="5" s="1"/>
  <c r="J7" i="5"/>
  <c r="K7" i="5" s="1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C7" i="5"/>
  <c r="AD7" i="5" s="1"/>
  <c r="AE7" i="5" s="1"/>
  <c r="AP7" i="5"/>
  <c r="AQ7" i="5" s="1"/>
  <c r="BC7" i="5"/>
  <c r="BD7" i="5" s="1"/>
  <c r="BE7" i="5" s="1"/>
  <c r="BP7" i="5"/>
  <c r="BQ7" i="5" s="1"/>
  <c r="CC7" i="5"/>
  <c r="CD7" i="5" s="1"/>
  <c r="CE7" i="5" s="1"/>
  <c r="CF7" i="5" s="1"/>
  <c r="CG7" i="5" s="1"/>
  <c r="CH7" i="5" s="1"/>
  <c r="CI7" i="5" s="1"/>
  <c r="CJ7" i="5" s="1"/>
  <c r="CK7" i="5" s="1"/>
  <c r="CL7" i="5" s="1"/>
  <c r="CM7" i="5" s="1"/>
  <c r="G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CB8" i="5"/>
  <c r="CC8" i="5"/>
  <c r="CD8" i="5"/>
  <c r="CE8" i="5"/>
  <c r="CF8" i="5"/>
  <c r="CG8" i="5"/>
  <c r="CH8" i="5"/>
  <c r="CI8" i="5"/>
  <c r="CJ8" i="5"/>
  <c r="CK8" i="5"/>
  <c r="CL8" i="5"/>
  <c r="CM8" i="5"/>
  <c r="J9" i="5"/>
  <c r="AB9" i="5"/>
  <c r="AD9" i="5"/>
  <c r="AO9" i="5"/>
  <c r="AP9" i="5"/>
  <c r="BB9" i="5"/>
  <c r="BC9" i="5"/>
  <c r="BD9" i="5"/>
  <c r="BO9" i="5"/>
  <c r="BP9" i="5"/>
  <c r="J10" i="5"/>
  <c r="AB10" i="5"/>
  <c r="AC10" i="5"/>
  <c r="AD10" i="5"/>
  <c r="AO10" i="5"/>
  <c r="AP10" i="5"/>
  <c r="BB10" i="5"/>
  <c r="BC10" i="5"/>
  <c r="BD10" i="5"/>
  <c r="BO10" i="5"/>
  <c r="BP10" i="5"/>
  <c r="J11" i="5"/>
  <c r="I11" i="5" s="1"/>
  <c r="AB11" i="5"/>
  <c r="AC11" i="5"/>
  <c r="AD11" i="5"/>
  <c r="AO11" i="5"/>
  <c r="AP11" i="5"/>
  <c r="BB11" i="5"/>
  <c r="BC11" i="5"/>
  <c r="BD11" i="5"/>
  <c r="BO11" i="5"/>
  <c r="BP11" i="5"/>
  <c r="J12" i="5"/>
  <c r="AB12" i="5"/>
  <c r="AC12" i="5"/>
  <c r="AD12" i="5"/>
  <c r="AO12" i="5"/>
  <c r="AP12" i="5"/>
  <c r="BB12" i="5"/>
  <c r="BC12" i="5"/>
  <c r="BD12" i="5"/>
  <c r="BO12" i="5"/>
  <c r="BP12" i="5"/>
  <c r="J13" i="5"/>
  <c r="AB13" i="5"/>
  <c r="AC13" i="5"/>
  <c r="AD13" i="5"/>
  <c r="AO13" i="5"/>
  <c r="AP13" i="5"/>
  <c r="BB13" i="5"/>
  <c r="BC13" i="5"/>
  <c r="BD13" i="5"/>
  <c r="BO13" i="5"/>
  <c r="BP13" i="5"/>
  <c r="J14" i="5"/>
  <c r="AB14" i="5"/>
  <c r="AC14" i="5"/>
  <c r="AD14" i="5"/>
  <c r="AO14" i="5"/>
  <c r="AP14" i="5"/>
  <c r="BB14" i="5"/>
  <c r="BC14" i="5"/>
  <c r="BD14" i="5"/>
  <c r="BO14" i="5"/>
  <c r="BP14" i="5"/>
  <c r="J15" i="5"/>
  <c r="I15" i="5" s="1"/>
  <c r="AB15" i="5"/>
  <c r="AC15" i="5"/>
  <c r="AD15" i="5"/>
  <c r="AO15" i="5"/>
  <c r="AP15" i="5"/>
  <c r="BB15" i="5"/>
  <c r="BC15" i="5"/>
  <c r="BD15" i="5"/>
  <c r="BO15" i="5"/>
  <c r="BP15" i="5"/>
  <c r="J16" i="5"/>
  <c r="AB16" i="5"/>
  <c r="AC16" i="5"/>
  <c r="AD16" i="5"/>
  <c r="AO16" i="5"/>
  <c r="AP16" i="5"/>
  <c r="BB16" i="5"/>
  <c r="BC16" i="5"/>
  <c r="BD16" i="5"/>
  <c r="BO16" i="5"/>
  <c r="BP16" i="5"/>
  <c r="J17" i="5"/>
  <c r="AB17" i="5"/>
  <c r="AC17" i="5"/>
  <c r="AD17" i="5"/>
  <c r="AO17" i="5"/>
  <c r="AP17" i="5"/>
  <c r="BB17" i="5"/>
  <c r="BC17" i="5"/>
  <c r="BD17" i="5"/>
  <c r="BO17" i="5"/>
  <c r="BP17" i="5"/>
  <c r="J18" i="5"/>
  <c r="AB18" i="5"/>
  <c r="AC18" i="5"/>
  <c r="AD18" i="5"/>
  <c r="AO18" i="5"/>
  <c r="AP18" i="5"/>
  <c r="BB18" i="5"/>
  <c r="BC18" i="5"/>
  <c r="BD18" i="5"/>
  <c r="BO18" i="5"/>
  <c r="BP18" i="5"/>
  <c r="I19" i="5"/>
  <c r="J19" i="5"/>
  <c r="AB19" i="5"/>
  <c r="AC19" i="5"/>
  <c r="AD19" i="5"/>
  <c r="AO19" i="5"/>
  <c r="AP19" i="5"/>
  <c r="BB19" i="5"/>
  <c r="BC19" i="5"/>
  <c r="BD19" i="5"/>
  <c r="BO19" i="5"/>
  <c r="BP19" i="5"/>
  <c r="J20" i="5"/>
  <c r="AB20" i="5"/>
  <c r="AC20" i="5"/>
  <c r="AD20" i="5"/>
  <c r="AO20" i="5"/>
  <c r="AP20" i="5"/>
  <c r="BB20" i="5"/>
  <c r="BC20" i="5"/>
  <c r="BD20" i="5"/>
  <c r="BO20" i="5"/>
  <c r="BP20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CB21" i="5"/>
  <c r="CC21" i="5"/>
  <c r="CD21" i="5"/>
  <c r="CE21" i="5"/>
  <c r="CF21" i="5"/>
  <c r="CG21" i="5"/>
  <c r="CH21" i="5"/>
  <c r="CI21" i="5"/>
  <c r="CJ21" i="5"/>
  <c r="CK21" i="5"/>
  <c r="CL21" i="5"/>
  <c r="CM21" i="5"/>
  <c r="J22" i="5"/>
  <c r="AB22" i="5"/>
  <c r="AC22" i="5"/>
  <c r="AD22" i="5"/>
  <c r="AO22" i="5"/>
  <c r="AP22" i="5"/>
  <c r="BB22" i="5"/>
  <c r="BC22" i="5"/>
  <c r="BD22" i="5"/>
  <c r="BO22" i="5"/>
  <c r="BP22" i="5"/>
  <c r="J23" i="5"/>
  <c r="I23" i="5" s="1"/>
  <c r="AB23" i="5"/>
  <c r="AC23" i="5"/>
  <c r="AD23" i="5"/>
  <c r="AO23" i="5"/>
  <c r="AP23" i="5"/>
  <c r="BB23" i="5"/>
  <c r="BC23" i="5"/>
  <c r="BD23" i="5"/>
  <c r="BO23" i="5"/>
  <c r="BP23" i="5"/>
  <c r="J24" i="5"/>
  <c r="AB24" i="5"/>
  <c r="AC24" i="5"/>
  <c r="AD24" i="5"/>
  <c r="AO24" i="5"/>
  <c r="AP24" i="5"/>
  <c r="BB24" i="5"/>
  <c r="BC24" i="5"/>
  <c r="BD24" i="5"/>
  <c r="BO24" i="5"/>
  <c r="BP24" i="5"/>
  <c r="I25" i="5"/>
  <c r="J25" i="5"/>
  <c r="AB25" i="5"/>
  <c r="AC25" i="5"/>
  <c r="AD25" i="5"/>
  <c r="AO25" i="5"/>
  <c r="AP25" i="5"/>
  <c r="BB25" i="5"/>
  <c r="BC25" i="5"/>
  <c r="BD25" i="5"/>
  <c r="BO25" i="5"/>
  <c r="BP25" i="5"/>
  <c r="I26" i="5"/>
  <c r="J26" i="5"/>
  <c r="AB26" i="5"/>
  <c r="AC26" i="5"/>
  <c r="AD26" i="5"/>
  <c r="AO26" i="5"/>
  <c r="AP26" i="5"/>
  <c r="AQ26" i="5"/>
  <c r="BB26" i="5"/>
  <c r="BC26" i="5"/>
  <c r="BD26" i="5"/>
  <c r="BO26" i="5"/>
  <c r="BP26" i="5"/>
  <c r="BQ26" i="5"/>
  <c r="J27" i="5"/>
  <c r="AB27" i="5"/>
  <c r="AC27" i="5"/>
  <c r="AD27" i="5"/>
  <c r="AO27" i="5"/>
  <c r="AP27" i="5"/>
  <c r="AQ27" i="5"/>
  <c r="BB27" i="5"/>
  <c r="BC27" i="5"/>
  <c r="BD27" i="5"/>
  <c r="BO27" i="5"/>
  <c r="BP27" i="5"/>
  <c r="BQ27" i="5"/>
  <c r="J28" i="5"/>
  <c r="I28" i="5" s="1"/>
  <c r="AB28" i="5"/>
  <c r="AC28" i="5"/>
  <c r="AD28" i="5"/>
  <c r="AO28" i="5"/>
  <c r="AP28" i="5"/>
  <c r="AQ28" i="5"/>
  <c r="BB28" i="5"/>
  <c r="BC28" i="5"/>
  <c r="BD28" i="5"/>
  <c r="BO28" i="5"/>
  <c r="BP28" i="5"/>
  <c r="BQ28" i="5"/>
  <c r="J29" i="5"/>
  <c r="AB29" i="5"/>
  <c r="AC29" i="5"/>
  <c r="AD29" i="5"/>
  <c r="AO29" i="5"/>
  <c r="AP29" i="5"/>
  <c r="AQ29" i="5"/>
  <c r="BB29" i="5"/>
  <c r="BC29" i="5"/>
  <c r="BD29" i="5"/>
  <c r="BO29" i="5"/>
  <c r="BP29" i="5"/>
  <c r="BQ29" i="5"/>
  <c r="J30" i="5"/>
  <c r="I30" i="5" s="1"/>
  <c r="AB30" i="5"/>
  <c r="AC30" i="5"/>
  <c r="AD30" i="5"/>
  <c r="AO30" i="5"/>
  <c r="AP30" i="5"/>
  <c r="AQ30" i="5"/>
  <c r="BB30" i="5"/>
  <c r="BC30" i="5"/>
  <c r="BD30" i="5"/>
  <c r="BE30" i="5"/>
  <c r="BO30" i="5"/>
  <c r="BP30" i="5"/>
  <c r="BQ30" i="5"/>
  <c r="J31" i="5"/>
  <c r="AB31" i="5"/>
  <c r="AC31" i="5"/>
  <c r="AD31" i="5"/>
  <c r="AE31" i="5"/>
  <c r="AO31" i="5"/>
  <c r="AP31" i="5"/>
  <c r="AQ31" i="5"/>
  <c r="BB31" i="5"/>
  <c r="BC31" i="5"/>
  <c r="BD31" i="5"/>
  <c r="BO31" i="5"/>
  <c r="BP31" i="5"/>
  <c r="BQ31" i="5"/>
  <c r="G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CB32" i="5"/>
  <c r="CC32" i="5"/>
  <c r="CD32" i="5"/>
  <c r="CE32" i="5"/>
  <c r="CF32" i="5"/>
  <c r="CG32" i="5"/>
  <c r="CH32" i="5"/>
  <c r="CI32" i="5"/>
  <c r="CJ32" i="5"/>
  <c r="CK32" i="5"/>
  <c r="CL32" i="5"/>
  <c r="CM32" i="5"/>
  <c r="J33" i="5"/>
  <c r="I33" i="5" s="1"/>
  <c r="AB33" i="5"/>
  <c r="AC33" i="5"/>
  <c r="AD33" i="5"/>
  <c r="AO33" i="5"/>
  <c r="AP33" i="5"/>
  <c r="AQ33" i="5"/>
  <c r="BB33" i="5"/>
  <c r="BC33" i="5"/>
  <c r="BD33" i="5"/>
  <c r="BE33" i="5"/>
  <c r="BO33" i="5"/>
  <c r="BP33" i="5"/>
  <c r="BQ33" i="5"/>
  <c r="J34" i="5"/>
  <c r="AB34" i="5"/>
  <c r="AC34" i="5"/>
  <c r="AD34" i="5"/>
  <c r="AE34" i="5"/>
  <c r="AO34" i="5"/>
  <c r="AP34" i="5"/>
  <c r="AQ34" i="5"/>
  <c r="BB34" i="5"/>
  <c r="BC34" i="5"/>
  <c r="BD34" i="5"/>
  <c r="BO34" i="5"/>
  <c r="BP34" i="5"/>
  <c r="BQ34" i="5"/>
  <c r="J35" i="5"/>
  <c r="I35" i="5" s="1"/>
  <c r="AB35" i="5"/>
  <c r="AC35" i="5"/>
  <c r="AD35" i="5"/>
  <c r="AO35" i="5"/>
  <c r="AP35" i="5"/>
  <c r="AQ35" i="5"/>
  <c r="BB35" i="5"/>
  <c r="BC35" i="5"/>
  <c r="BD35" i="5"/>
  <c r="BE35" i="5"/>
  <c r="BO35" i="5"/>
  <c r="BP35" i="5"/>
  <c r="BQ35" i="5"/>
  <c r="J36" i="5"/>
  <c r="AB36" i="5"/>
  <c r="AC36" i="5"/>
  <c r="AD36" i="5"/>
  <c r="AE36" i="5"/>
  <c r="AO36" i="5"/>
  <c r="AP36" i="5"/>
  <c r="AQ36" i="5"/>
  <c r="BB36" i="5"/>
  <c r="BC36" i="5"/>
  <c r="BD36" i="5"/>
  <c r="BO36" i="5"/>
  <c r="BP36" i="5"/>
  <c r="BQ36" i="5"/>
  <c r="J37" i="5"/>
  <c r="I37" i="5" s="1"/>
  <c r="AB37" i="5"/>
  <c r="AC37" i="5"/>
  <c r="AD37" i="5"/>
  <c r="AE37" i="5"/>
  <c r="AO37" i="5"/>
  <c r="AP37" i="5"/>
  <c r="AQ37" i="5"/>
  <c r="BB37" i="5"/>
  <c r="BC37" i="5"/>
  <c r="BD37" i="5"/>
  <c r="BO37" i="5"/>
  <c r="BP37" i="5"/>
  <c r="BQ37" i="5"/>
  <c r="J38" i="5"/>
  <c r="AB38" i="5"/>
  <c r="AC38" i="5"/>
  <c r="AD38" i="5"/>
  <c r="AO38" i="5"/>
  <c r="AP38" i="5"/>
  <c r="AQ38" i="5"/>
  <c r="BB38" i="5"/>
  <c r="BC38" i="5"/>
  <c r="BD38" i="5"/>
  <c r="BE38" i="5"/>
  <c r="BO38" i="5"/>
  <c r="BP38" i="5"/>
  <c r="BQ38" i="5"/>
  <c r="J39" i="5"/>
  <c r="I39" i="5" s="1"/>
  <c r="AB39" i="5"/>
  <c r="AC39" i="5"/>
  <c r="AD39" i="5"/>
  <c r="AE39" i="5"/>
  <c r="AO39" i="5"/>
  <c r="AP39" i="5"/>
  <c r="AQ39" i="5"/>
  <c r="BB39" i="5"/>
  <c r="BC39" i="5"/>
  <c r="BD39" i="5"/>
  <c r="BO39" i="5"/>
  <c r="BP39" i="5"/>
  <c r="BQ39" i="5"/>
  <c r="J40" i="5"/>
  <c r="AB40" i="5"/>
  <c r="AC40" i="5"/>
  <c r="AD40" i="5"/>
  <c r="AO40" i="5"/>
  <c r="AP40" i="5"/>
  <c r="AQ40" i="5"/>
  <c r="BB40" i="5"/>
  <c r="BC40" i="5"/>
  <c r="BD40" i="5"/>
  <c r="BE40" i="5"/>
  <c r="BO40" i="5"/>
  <c r="BP40" i="5"/>
  <c r="BQ40" i="5"/>
  <c r="J41" i="5"/>
  <c r="H41" i="5" s="1"/>
  <c r="AB41" i="5"/>
  <c r="AC41" i="5"/>
  <c r="AD41" i="5"/>
  <c r="AE41" i="5"/>
  <c r="AO41" i="5"/>
  <c r="AP41" i="5"/>
  <c r="AQ41" i="5"/>
  <c r="BB41" i="5"/>
  <c r="BC41" i="5"/>
  <c r="BD41" i="5"/>
  <c r="BO41" i="5"/>
  <c r="BP41" i="5"/>
  <c r="BQ41" i="5"/>
  <c r="J42" i="5"/>
  <c r="I42" i="5" s="1"/>
  <c r="AB42" i="5"/>
  <c r="AC42" i="5"/>
  <c r="AD42" i="5"/>
  <c r="AO42" i="5"/>
  <c r="AP42" i="5"/>
  <c r="AQ42" i="5"/>
  <c r="BB42" i="5"/>
  <c r="BC42" i="5"/>
  <c r="BD42" i="5"/>
  <c r="BE42" i="5"/>
  <c r="BO42" i="5"/>
  <c r="BP42" i="5"/>
  <c r="BQ42" i="5"/>
  <c r="J43" i="5"/>
  <c r="I43" i="5" s="1"/>
  <c r="AB43" i="5"/>
  <c r="AC43" i="5"/>
  <c r="AD43" i="5"/>
  <c r="AE43" i="5"/>
  <c r="AO43" i="5"/>
  <c r="AP43" i="5"/>
  <c r="AQ43" i="5"/>
  <c r="BB43" i="5"/>
  <c r="BC43" i="5"/>
  <c r="BD43" i="5"/>
  <c r="BO43" i="5"/>
  <c r="BP43" i="5"/>
  <c r="BQ43" i="5"/>
  <c r="J44" i="5"/>
  <c r="I44" i="5" s="1"/>
  <c r="AB44" i="5"/>
  <c r="AC44" i="5"/>
  <c r="AD44" i="5"/>
  <c r="AO44" i="5"/>
  <c r="AP44" i="5"/>
  <c r="AQ44" i="5"/>
  <c r="BB44" i="5"/>
  <c r="BC44" i="5"/>
  <c r="BD44" i="5"/>
  <c r="BE44" i="5"/>
  <c r="BO44" i="5"/>
  <c r="BP44" i="5"/>
  <c r="BQ44" i="5"/>
  <c r="J45" i="5"/>
  <c r="I45" i="5" s="1"/>
  <c r="AB45" i="5"/>
  <c r="AC45" i="5"/>
  <c r="AD45" i="5"/>
  <c r="AE45" i="5"/>
  <c r="AO45" i="5"/>
  <c r="AP45" i="5"/>
  <c r="AQ45" i="5"/>
  <c r="BB45" i="5"/>
  <c r="BC45" i="5"/>
  <c r="BD45" i="5"/>
  <c r="BO45" i="5"/>
  <c r="BP45" i="5"/>
  <c r="BQ45" i="5"/>
  <c r="J46" i="5"/>
  <c r="I46" i="5" s="1"/>
  <c r="AB46" i="5"/>
  <c r="AC46" i="5"/>
  <c r="AD46" i="5"/>
  <c r="AO46" i="5"/>
  <c r="AP46" i="5"/>
  <c r="AQ46" i="5"/>
  <c r="BB46" i="5"/>
  <c r="BC46" i="5"/>
  <c r="BD46" i="5"/>
  <c r="BE46" i="5"/>
  <c r="BO46" i="5"/>
  <c r="BP46" i="5"/>
  <c r="BQ46" i="5"/>
  <c r="J47" i="5"/>
  <c r="I47" i="5" s="1"/>
  <c r="AB47" i="5"/>
  <c r="AC47" i="5"/>
  <c r="AD47" i="5"/>
  <c r="AE47" i="5"/>
  <c r="AO47" i="5"/>
  <c r="AP47" i="5"/>
  <c r="AQ47" i="5"/>
  <c r="BB47" i="5"/>
  <c r="BC47" i="5"/>
  <c r="BD47" i="5"/>
  <c r="BO47" i="5"/>
  <c r="BP47" i="5"/>
  <c r="BQ47" i="5"/>
  <c r="J48" i="5"/>
  <c r="I48" i="5" s="1"/>
  <c r="AB48" i="5"/>
  <c r="AC48" i="5"/>
  <c r="AD48" i="5"/>
  <c r="AO48" i="5"/>
  <c r="AP48" i="5"/>
  <c r="AQ48" i="5"/>
  <c r="BB48" i="5"/>
  <c r="BC48" i="5"/>
  <c r="BD48" i="5"/>
  <c r="BE48" i="5"/>
  <c r="BO48" i="5"/>
  <c r="BP48" i="5"/>
  <c r="BQ48" i="5"/>
  <c r="J49" i="5"/>
  <c r="I49" i="5" s="1"/>
  <c r="AB49" i="5"/>
  <c r="AC49" i="5"/>
  <c r="AD49" i="5"/>
  <c r="AE49" i="5"/>
  <c r="AO49" i="5"/>
  <c r="AP49" i="5"/>
  <c r="AQ49" i="5"/>
  <c r="BB49" i="5"/>
  <c r="BC49" i="5"/>
  <c r="BD49" i="5"/>
  <c r="BO49" i="5"/>
  <c r="BP49" i="5"/>
  <c r="BQ49" i="5"/>
  <c r="J50" i="5"/>
  <c r="I50" i="5" s="1"/>
  <c r="AB50" i="5"/>
  <c r="AC50" i="5"/>
  <c r="AD50" i="5"/>
  <c r="AO50" i="5"/>
  <c r="AP50" i="5"/>
  <c r="AQ50" i="5"/>
  <c r="BB50" i="5"/>
  <c r="BC50" i="5"/>
  <c r="BD50" i="5"/>
  <c r="BE50" i="5"/>
  <c r="BO50" i="5"/>
  <c r="BP50" i="5"/>
  <c r="BQ50" i="5"/>
  <c r="J51" i="5"/>
  <c r="I51" i="5" s="1"/>
  <c r="AB51" i="5"/>
  <c r="AC51" i="5"/>
  <c r="AD51" i="5"/>
  <c r="AE51" i="5"/>
  <c r="AO51" i="5"/>
  <c r="AP51" i="5"/>
  <c r="AQ51" i="5"/>
  <c r="BB51" i="5"/>
  <c r="BC51" i="5"/>
  <c r="BD51" i="5"/>
  <c r="BO51" i="5"/>
  <c r="BP51" i="5"/>
  <c r="BQ51" i="5"/>
  <c r="J52" i="5"/>
  <c r="I52" i="5" s="1"/>
  <c r="AB52" i="5"/>
  <c r="AC52" i="5"/>
  <c r="AD52" i="5"/>
  <c r="AO52" i="5"/>
  <c r="AP52" i="5"/>
  <c r="AQ52" i="5"/>
  <c r="BB52" i="5"/>
  <c r="BC52" i="5"/>
  <c r="BD52" i="5"/>
  <c r="BE52" i="5"/>
  <c r="BO52" i="5"/>
  <c r="BP52" i="5"/>
  <c r="BQ52" i="5"/>
  <c r="J53" i="5"/>
  <c r="I53" i="5" s="1"/>
  <c r="AB53" i="5"/>
  <c r="AC53" i="5"/>
  <c r="AD53" i="5"/>
  <c r="AE53" i="5"/>
  <c r="AO53" i="5"/>
  <c r="AP53" i="5"/>
  <c r="AQ53" i="5"/>
  <c r="BB53" i="5"/>
  <c r="BC53" i="5"/>
  <c r="BD53" i="5"/>
  <c r="BO53" i="5"/>
  <c r="BP53" i="5"/>
  <c r="BQ53" i="5"/>
  <c r="J54" i="5"/>
  <c r="I54" i="5" s="1"/>
  <c r="AB54" i="5"/>
  <c r="AC54" i="5"/>
  <c r="AD54" i="5"/>
  <c r="AO54" i="5"/>
  <c r="AP54" i="5"/>
  <c r="AQ54" i="5"/>
  <c r="BB54" i="5"/>
  <c r="BC54" i="5"/>
  <c r="BD54" i="5"/>
  <c r="BE54" i="5"/>
  <c r="BO54" i="5"/>
  <c r="BP54" i="5"/>
  <c r="BQ54" i="5"/>
  <c r="J55" i="5"/>
  <c r="I55" i="5" s="1"/>
  <c r="AB55" i="5"/>
  <c r="AC55" i="5"/>
  <c r="AD55" i="5"/>
  <c r="AE55" i="5"/>
  <c r="AO55" i="5"/>
  <c r="AP55" i="5"/>
  <c r="AQ55" i="5"/>
  <c r="BB55" i="5"/>
  <c r="BC55" i="5"/>
  <c r="BD55" i="5"/>
  <c r="BO55" i="5"/>
  <c r="BP55" i="5"/>
  <c r="BQ55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J57" i="5"/>
  <c r="AB57" i="5"/>
  <c r="AC57" i="5"/>
  <c r="AD57" i="5"/>
  <c r="AO57" i="5"/>
  <c r="AP57" i="5"/>
  <c r="AQ57" i="5"/>
  <c r="BB57" i="5"/>
  <c r="BC57" i="5"/>
  <c r="BD57" i="5"/>
  <c r="BE57" i="5"/>
  <c r="BO57" i="5"/>
  <c r="BP57" i="5"/>
  <c r="BQ57" i="5"/>
  <c r="J58" i="5"/>
  <c r="I58" i="5" s="1"/>
  <c r="AB58" i="5"/>
  <c r="AC58" i="5"/>
  <c r="AD58" i="5"/>
  <c r="AE58" i="5"/>
  <c r="AO58" i="5"/>
  <c r="AP58" i="5"/>
  <c r="AQ58" i="5"/>
  <c r="BB58" i="5"/>
  <c r="BC58" i="5"/>
  <c r="BD58" i="5"/>
  <c r="BO58" i="5"/>
  <c r="BP58" i="5"/>
  <c r="BQ58" i="5"/>
  <c r="J59" i="5"/>
  <c r="I59" i="5" s="1"/>
  <c r="AB59" i="5"/>
  <c r="AC59" i="5"/>
  <c r="AD59" i="5"/>
  <c r="AO59" i="5"/>
  <c r="AP59" i="5"/>
  <c r="AQ59" i="5"/>
  <c r="BB59" i="5"/>
  <c r="BC59" i="5"/>
  <c r="BD59" i="5"/>
  <c r="BE59" i="5"/>
  <c r="BO59" i="5"/>
  <c r="BP59" i="5"/>
  <c r="BQ59" i="5"/>
  <c r="J60" i="5"/>
  <c r="I60" i="5" s="1"/>
  <c r="AB60" i="5"/>
  <c r="AC60" i="5"/>
  <c r="AD60" i="5"/>
  <c r="AE60" i="5"/>
  <c r="AO60" i="5"/>
  <c r="AP60" i="5"/>
  <c r="AQ60" i="5"/>
  <c r="BB60" i="5"/>
  <c r="BC60" i="5"/>
  <c r="BD60" i="5"/>
  <c r="BO60" i="5"/>
  <c r="BP60" i="5"/>
  <c r="BQ60" i="5"/>
  <c r="J61" i="5"/>
  <c r="I61" i="5" s="1"/>
  <c r="AB61" i="5"/>
  <c r="AC61" i="5"/>
  <c r="AD61" i="5"/>
  <c r="AO61" i="5"/>
  <c r="AP61" i="5"/>
  <c r="AQ61" i="5"/>
  <c r="BB61" i="5"/>
  <c r="BC61" i="5"/>
  <c r="BD61" i="5"/>
  <c r="BO61" i="5"/>
  <c r="BP61" i="5"/>
  <c r="BQ61" i="5"/>
  <c r="J62" i="5"/>
  <c r="I62" i="5" s="1"/>
  <c r="AB62" i="5"/>
  <c r="AC62" i="5"/>
  <c r="AD62" i="5"/>
  <c r="AO62" i="5"/>
  <c r="AP62" i="5"/>
  <c r="AQ62" i="5"/>
  <c r="BB62" i="5"/>
  <c r="BC62" i="5"/>
  <c r="BD62" i="5"/>
  <c r="BE62" i="5"/>
  <c r="BO62" i="5"/>
  <c r="BP62" i="5"/>
  <c r="BQ62" i="5"/>
  <c r="J63" i="5"/>
  <c r="I63" i="5" s="1"/>
  <c r="AB63" i="5"/>
  <c r="AC63" i="5"/>
  <c r="AD63" i="5"/>
  <c r="AE63" i="5"/>
  <c r="AO63" i="5"/>
  <c r="AP63" i="5"/>
  <c r="AQ63" i="5"/>
  <c r="BB63" i="5"/>
  <c r="BC63" i="5"/>
  <c r="BD63" i="5"/>
  <c r="BO63" i="5"/>
  <c r="BP63" i="5"/>
  <c r="BQ63" i="5"/>
  <c r="J64" i="5"/>
  <c r="I64" i="5" s="1"/>
  <c r="AB64" i="5"/>
  <c r="AC64" i="5"/>
  <c r="AD64" i="5"/>
  <c r="AO64" i="5"/>
  <c r="AP64" i="5"/>
  <c r="AQ64" i="5"/>
  <c r="BB64" i="5"/>
  <c r="BC64" i="5"/>
  <c r="BD64" i="5"/>
  <c r="BE64" i="5"/>
  <c r="BO64" i="5"/>
  <c r="BP64" i="5"/>
  <c r="BQ64" i="5"/>
  <c r="K65" i="5"/>
  <c r="L65" i="5"/>
  <c r="M65" i="5"/>
  <c r="N65" i="5"/>
  <c r="O65" i="5"/>
  <c r="O90" i="5" s="1"/>
  <c r="P65" i="5"/>
  <c r="Q65" i="5"/>
  <c r="R65" i="5"/>
  <c r="S65" i="5"/>
  <c r="S90" i="5" s="1"/>
  <c r="T65" i="5"/>
  <c r="U65" i="5"/>
  <c r="V65" i="5"/>
  <c r="W65" i="5"/>
  <c r="W90" i="5" s="1"/>
  <c r="X65" i="5"/>
  <c r="Y65" i="5"/>
  <c r="Z65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J66" i="5"/>
  <c r="I66" i="5" s="1"/>
  <c r="AB66" i="5"/>
  <c r="AC66" i="5"/>
  <c r="AD66" i="5"/>
  <c r="AE66" i="5"/>
  <c r="AO66" i="5"/>
  <c r="AP66" i="5"/>
  <c r="AQ66" i="5"/>
  <c r="BB66" i="5"/>
  <c r="BC66" i="5"/>
  <c r="BD66" i="5"/>
  <c r="BO66" i="5"/>
  <c r="BP66" i="5"/>
  <c r="BQ66" i="5"/>
  <c r="J67" i="5"/>
  <c r="I67" i="5" s="1"/>
  <c r="AB67" i="5"/>
  <c r="AC67" i="5"/>
  <c r="AD67" i="5"/>
  <c r="AO67" i="5"/>
  <c r="AP67" i="5"/>
  <c r="AQ67" i="5"/>
  <c r="BB67" i="5"/>
  <c r="BC67" i="5"/>
  <c r="BD67" i="5"/>
  <c r="BE67" i="5"/>
  <c r="BO67" i="5"/>
  <c r="BP67" i="5"/>
  <c r="BQ67" i="5"/>
  <c r="J68" i="5"/>
  <c r="AB68" i="5"/>
  <c r="AC68" i="5"/>
  <c r="AD68" i="5"/>
  <c r="AE68" i="5"/>
  <c r="AO68" i="5"/>
  <c r="AP68" i="5"/>
  <c r="AQ68" i="5"/>
  <c r="BB68" i="5"/>
  <c r="BC68" i="5"/>
  <c r="BD68" i="5"/>
  <c r="BO68" i="5"/>
  <c r="BP68" i="5"/>
  <c r="BQ68" i="5"/>
  <c r="J69" i="5"/>
  <c r="I69" i="5" s="1"/>
  <c r="AB69" i="5"/>
  <c r="AC69" i="5"/>
  <c r="AD69" i="5"/>
  <c r="AO69" i="5"/>
  <c r="AP69" i="5"/>
  <c r="AQ69" i="5"/>
  <c r="BB69" i="5"/>
  <c r="BC69" i="5"/>
  <c r="BD69" i="5"/>
  <c r="BE69" i="5"/>
  <c r="BO69" i="5"/>
  <c r="BP69" i="5"/>
  <c r="BQ69" i="5"/>
  <c r="J70" i="5"/>
  <c r="AB70" i="5"/>
  <c r="AC70" i="5"/>
  <c r="AD70" i="5"/>
  <c r="AE70" i="5"/>
  <c r="AO70" i="5"/>
  <c r="AP70" i="5"/>
  <c r="AQ70" i="5"/>
  <c r="BB70" i="5"/>
  <c r="BC70" i="5"/>
  <c r="BD70" i="5"/>
  <c r="BO70" i="5"/>
  <c r="BP70" i="5"/>
  <c r="BQ70" i="5"/>
  <c r="J71" i="5"/>
  <c r="I71" i="5" s="1"/>
  <c r="AB71" i="5"/>
  <c r="AC71" i="5"/>
  <c r="AD71" i="5"/>
  <c r="AO71" i="5"/>
  <c r="AP71" i="5"/>
  <c r="AQ71" i="5"/>
  <c r="BB71" i="5"/>
  <c r="BC71" i="5"/>
  <c r="BD71" i="5"/>
  <c r="BE71" i="5"/>
  <c r="BO71" i="5"/>
  <c r="BP71" i="5"/>
  <c r="BQ71" i="5"/>
  <c r="J72" i="5"/>
  <c r="I72" i="5" s="1"/>
  <c r="AB72" i="5"/>
  <c r="AC72" i="5"/>
  <c r="AD72" i="5"/>
  <c r="AO72" i="5"/>
  <c r="AP72" i="5"/>
  <c r="AQ72" i="5"/>
  <c r="BB72" i="5"/>
  <c r="BC72" i="5"/>
  <c r="BD72" i="5"/>
  <c r="BE72" i="5"/>
  <c r="BO72" i="5"/>
  <c r="BP72" i="5"/>
  <c r="BQ72" i="5"/>
  <c r="J73" i="5"/>
  <c r="I73" i="5" s="1"/>
  <c r="AB73" i="5"/>
  <c r="AC73" i="5"/>
  <c r="AD73" i="5"/>
  <c r="AE73" i="5"/>
  <c r="AO73" i="5"/>
  <c r="AP73" i="5"/>
  <c r="AQ73" i="5"/>
  <c r="BB73" i="5"/>
  <c r="BC73" i="5"/>
  <c r="BD73" i="5"/>
  <c r="BO73" i="5"/>
  <c r="BP73" i="5"/>
  <c r="BQ73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CB74" i="5"/>
  <c r="CC74" i="5"/>
  <c r="CC90" i="5" s="1"/>
  <c r="P93" i="5" s="1"/>
  <c r="CD74" i="5"/>
  <c r="CE74" i="5"/>
  <c r="CF74" i="5"/>
  <c r="CG74" i="5"/>
  <c r="CH74" i="5"/>
  <c r="CI74" i="5"/>
  <c r="CJ74" i="5"/>
  <c r="CK74" i="5"/>
  <c r="CK90" i="5" s="1"/>
  <c r="X93" i="5" s="1"/>
  <c r="CL74" i="5"/>
  <c r="CM74" i="5"/>
  <c r="J75" i="5"/>
  <c r="AB75" i="5"/>
  <c r="AC75" i="5"/>
  <c r="AD75" i="5"/>
  <c r="AO75" i="5"/>
  <c r="AP75" i="5"/>
  <c r="AQ75" i="5"/>
  <c r="BB75" i="5"/>
  <c r="BC75" i="5"/>
  <c r="BD75" i="5"/>
  <c r="BE75" i="5"/>
  <c r="BO75" i="5"/>
  <c r="BP75" i="5"/>
  <c r="BQ75" i="5"/>
  <c r="J76" i="5"/>
  <c r="AB76" i="5"/>
  <c r="AC76" i="5"/>
  <c r="AD76" i="5"/>
  <c r="AE76" i="5"/>
  <c r="AO76" i="5"/>
  <c r="AP76" i="5"/>
  <c r="AQ76" i="5"/>
  <c r="BB76" i="5"/>
  <c r="BC76" i="5"/>
  <c r="BD76" i="5"/>
  <c r="BO76" i="5"/>
  <c r="BP76" i="5"/>
  <c r="BQ76" i="5"/>
  <c r="J77" i="5"/>
  <c r="I77" i="5" s="1"/>
  <c r="AB77" i="5"/>
  <c r="AC77" i="5"/>
  <c r="AD77" i="5"/>
  <c r="AO77" i="5"/>
  <c r="AP77" i="5"/>
  <c r="AQ77" i="5"/>
  <c r="BB77" i="5"/>
  <c r="BC77" i="5"/>
  <c r="BD77" i="5"/>
  <c r="BE77" i="5"/>
  <c r="BO77" i="5"/>
  <c r="BP77" i="5"/>
  <c r="BQ77" i="5"/>
  <c r="I78" i="5"/>
  <c r="J78" i="5"/>
  <c r="AB78" i="5"/>
  <c r="AC78" i="5"/>
  <c r="AD78" i="5"/>
  <c r="AO78" i="5"/>
  <c r="AP78" i="5"/>
  <c r="AQ78" i="5"/>
  <c r="BB78" i="5"/>
  <c r="BC78" i="5"/>
  <c r="BD78" i="5"/>
  <c r="BE78" i="5"/>
  <c r="BO78" i="5"/>
  <c r="BP78" i="5"/>
  <c r="BQ78" i="5"/>
  <c r="J79" i="5"/>
  <c r="I79" i="5" s="1"/>
  <c r="AB79" i="5"/>
  <c r="AC79" i="5"/>
  <c r="AD79" i="5"/>
  <c r="AE79" i="5"/>
  <c r="AO79" i="5"/>
  <c r="AP79" i="5"/>
  <c r="AQ79" i="5"/>
  <c r="BB79" i="5"/>
  <c r="BC79" i="5"/>
  <c r="BD79" i="5"/>
  <c r="BO79" i="5"/>
  <c r="BP79" i="5"/>
  <c r="BQ79" i="5"/>
  <c r="J80" i="5"/>
  <c r="AB80" i="5"/>
  <c r="AC80" i="5"/>
  <c r="AD80" i="5"/>
  <c r="AO80" i="5"/>
  <c r="AP80" i="5"/>
  <c r="AQ80" i="5"/>
  <c r="BB80" i="5"/>
  <c r="BC80" i="5"/>
  <c r="BD80" i="5"/>
  <c r="BE80" i="5"/>
  <c r="BO80" i="5"/>
  <c r="BP80" i="5"/>
  <c r="BQ80" i="5"/>
  <c r="J81" i="5"/>
  <c r="I81" i="5" s="1"/>
  <c r="AB81" i="5"/>
  <c r="AC81" i="5"/>
  <c r="AD81" i="5"/>
  <c r="AO81" i="5"/>
  <c r="AP81" i="5"/>
  <c r="AQ81" i="5"/>
  <c r="BB81" i="5"/>
  <c r="BC81" i="5"/>
  <c r="BD81" i="5"/>
  <c r="BE81" i="5"/>
  <c r="BO81" i="5"/>
  <c r="BP81" i="5"/>
  <c r="BQ81" i="5"/>
  <c r="J82" i="5"/>
  <c r="AB82" i="5"/>
  <c r="AC82" i="5"/>
  <c r="AD82" i="5"/>
  <c r="AE82" i="5"/>
  <c r="AO82" i="5"/>
  <c r="AP82" i="5"/>
  <c r="AQ82" i="5"/>
  <c r="BB82" i="5"/>
  <c r="BC82" i="5"/>
  <c r="BD82" i="5"/>
  <c r="BO82" i="5"/>
  <c r="BP82" i="5"/>
  <c r="BQ82" i="5"/>
  <c r="J83" i="5"/>
  <c r="I83" i="5" s="1"/>
  <c r="AB83" i="5"/>
  <c r="AC83" i="5"/>
  <c r="AD83" i="5"/>
  <c r="AO83" i="5"/>
  <c r="AP83" i="5"/>
  <c r="AQ83" i="5"/>
  <c r="BB83" i="5"/>
  <c r="BC83" i="5"/>
  <c r="BD83" i="5"/>
  <c r="BE83" i="5"/>
  <c r="BO83" i="5"/>
  <c r="BP83" i="5"/>
  <c r="BQ83" i="5"/>
  <c r="I84" i="5"/>
  <c r="J84" i="5"/>
  <c r="K84" i="5"/>
  <c r="L84" i="5"/>
  <c r="M84" i="5"/>
  <c r="N84" i="5"/>
  <c r="K88" i="5"/>
  <c r="O88" i="5"/>
  <c r="S88" i="5"/>
  <c r="W88" i="5"/>
  <c r="L90" i="5"/>
  <c r="Q90" i="5"/>
  <c r="U90" i="5"/>
  <c r="Y90" i="5"/>
  <c r="CG90" i="5"/>
  <c r="T93" i="5" s="1"/>
  <c r="BU83" i="4" l="1"/>
  <c r="BU84" i="4" s="1"/>
  <c r="BS83" i="4"/>
  <c r="BS84" i="4" s="1"/>
  <c r="BM83" i="4"/>
  <c r="BM84" i="4" s="1"/>
  <c r="BK83" i="4"/>
  <c r="BK84" i="4" s="1"/>
  <c r="BE83" i="4"/>
  <c r="BE84" i="4" s="1"/>
  <c r="BC83" i="4"/>
  <c r="BC84" i="4" s="1"/>
  <c r="AW83" i="4"/>
  <c r="AW84" i="4" s="1"/>
  <c r="AU83" i="4"/>
  <c r="AU84" i="4" s="1"/>
  <c r="AO83" i="4"/>
  <c r="AO84" i="4" s="1"/>
  <c r="AM83" i="4"/>
  <c r="AM84" i="4" s="1"/>
  <c r="AG83" i="4"/>
  <c r="AG84" i="4" s="1"/>
  <c r="AE83" i="4"/>
  <c r="AE84" i="4" s="1"/>
  <c r="Y83" i="4"/>
  <c r="Y84" i="4" s="1"/>
  <c r="W83" i="4"/>
  <c r="W84" i="4" s="1"/>
  <c r="M83" i="4"/>
  <c r="K83" i="4"/>
  <c r="P16" i="2"/>
  <c r="H16" i="2"/>
  <c r="H81" i="5"/>
  <c r="Y88" i="5"/>
  <c r="U88" i="5"/>
  <c r="Q88" i="5"/>
  <c r="M88" i="5"/>
  <c r="N83" i="4"/>
  <c r="J83" i="4"/>
  <c r="AK86" i="4"/>
  <c r="AK99" i="4" s="1"/>
  <c r="BQ83" i="4"/>
  <c r="BQ84" i="4" s="1"/>
  <c r="BI83" i="4"/>
  <c r="BI84" i="4" s="1"/>
  <c r="AC83" i="4"/>
  <c r="AC84" i="4" s="1"/>
  <c r="AP86" i="4"/>
  <c r="AP99" i="4" s="1"/>
  <c r="AL86" i="4"/>
  <c r="AL99" i="4" s="1"/>
  <c r="BR86" i="4"/>
  <c r="BR99" i="4" s="1"/>
  <c r="BN86" i="4"/>
  <c r="BN99" i="4" s="1"/>
  <c r="AH86" i="4"/>
  <c r="AH99" i="4" s="1"/>
  <c r="AD86" i="4"/>
  <c r="AD99" i="4" s="1"/>
  <c r="Z86" i="4"/>
  <c r="Z99" i="4" s="1"/>
  <c r="BT83" i="4"/>
  <c r="BT84" i="4" s="1"/>
  <c r="BP83" i="4"/>
  <c r="BP84" i="4" s="1"/>
  <c r="BL83" i="4"/>
  <c r="BL84" i="4" s="1"/>
  <c r="BH83" i="4"/>
  <c r="BH84" i="4" s="1"/>
  <c r="BD83" i="4"/>
  <c r="BD84" i="4" s="1"/>
  <c r="AZ83" i="4"/>
  <c r="AZ84" i="4" s="1"/>
  <c r="AV83" i="4"/>
  <c r="AV84" i="4" s="1"/>
  <c r="AR83" i="4"/>
  <c r="AR84" i="4" s="1"/>
  <c r="AN83" i="4"/>
  <c r="AN84" i="4" s="1"/>
  <c r="AJ83" i="4"/>
  <c r="AJ84" i="4" s="1"/>
  <c r="AF83" i="4"/>
  <c r="AF84" i="4" s="1"/>
  <c r="AB83" i="4"/>
  <c r="AB84" i="4" s="1"/>
  <c r="X83" i="4"/>
  <c r="X84" i="4" s="1"/>
  <c r="BF7" i="5"/>
  <c r="BE9" i="5"/>
  <c r="BE11" i="5"/>
  <c r="BE13" i="5"/>
  <c r="BE16" i="5"/>
  <c r="BE18" i="5"/>
  <c r="BE19" i="5"/>
  <c r="BE22" i="5"/>
  <c r="BE24" i="5"/>
  <c r="BE25" i="5"/>
  <c r="BE10" i="5"/>
  <c r="BE12" i="5"/>
  <c r="BE14" i="5"/>
  <c r="BE15" i="5"/>
  <c r="BE17" i="5"/>
  <c r="BE20" i="5"/>
  <c r="BE23" i="5"/>
  <c r="BE26" i="5"/>
  <c r="BE28" i="5"/>
  <c r="BE31" i="5"/>
  <c r="BE34" i="5"/>
  <c r="BE36" i="5"/>
  <c r="BE37" i="5"/>
  <c r="BE39" i="5"/>
  <c r="BE41" i="5"/>
  <c r="BE43" i="5"/>
  <c r="BE45" i="5"/>
  <c r="BE47" i="5"/>
  <c r="BE49" i="5"/>
  <c r="BE51" i="5"/>
  <c r="BE53" i="5"/>
  <c r="BE55" i="5"/>
  <c r="BE58" i="5"/>
  <c r="BE60" i="5"/>
  <c r="AF7" i="5"/>
  <c r="AE10" i="5"/>
  <c r="AE12" i="5"/>
  <c r="AE14" i="5"/>
  <c r="AE15" i="5"/>
  <c r="AE17" i="5"/>
  <c r="AE20" i="5"/>
  <c r="AE23" i="5"/>
  <c r="AE9" i="5"/>
  <c r="AE11" i="5"/>
  <c r="AE13" i="5"/>
  <c r="AE16" i="5"/>
  <c r="AE18" i="5"/>
  <c r="AE19" i="5"/>
  <c r="AE22" i="5"/>
  <c r="AE24" i="5"/>
  <c r="AE25" i="5"/>
  <c r="AE26" i="5"/>
  <c r="AE27" i="5"/>
  <c r="AE29" i="5"/>
  <c r="AE30" i="5"/>
  <c r="AE33" i="5"/>
  <c r="AE35" i="5"/>
  <c r="AE38" i="5"/>
  <c r="AE40" i="5"/>
  <c r="AE42" i="5"/>
  <c r="AE44" i="5"/>
  <c r="AE46" i="5"/>
  <c r="AE48" i="5"/>
  <c r="AE50" i="5"/>
  <c r="AE52" i="5"/>
  <c r="AE54" i="5"/>
  <c r="AE57" i="5"/>
  <c r="AE59" i="5"/>
  <c r="AE61" i="5"/>
  <c r="AE83" i="5"/>
  <c r="BE82" i="5"/>
  <c r="AE81" i="5"/>
  <c r="AE80" i="5"/>
  <c r="BE79" i="5"/>
  <c r="AE78" i="5"/>
  <c r="AE77" i="5"/>
  <c r="BE76" i="5"/>
  <c r="AE75" i="5"/>
  <c r="M90" i="5"/>
  <c r="K90" i="5"/>
  <c r="BE73" i="5"/>
  <c r="AE72" i="5"/>
  <c r="AE71" i="5"/>
  <c r="BE70" i="5"/>
  <c r="AE69" i="5"/>
  <c r="BE68" i="5"/>
  <c r="AE67" i="5"/>
  <c r="BE66" i="5"/>
  <c r="CM90" i="5"/>
  <c r="Z93" i="5" s="1"/>
  <c r="CI90" i="5"/>
  <c r="V93" i="5" s="1"/>
  <c r="CE90" i="5"/>
  <c r="R93" i="5" s="1"/>
  <c r="AE64" i="5"/>
  <c r="BE63" i="5"/>
  <c r="AE62" i="5"/>
  <c r="BE61" i="5"/>
  <c r="AQ56" i="5"/>
  <c r="Z88" i="5"/>
  <c r="X88" i="5"/>
  <c r="V88" i="5"/>
  <c r="T88" i="5"/>
  <c r="R88" i="5"/>
  <c r="P88" i="5"/>
  <c r="N88" i="5"/>
  <c r="L88" i="5"/>
  <c r="BE29" i="5"/>
  <c r="AE28" i="5"/>
  <c r="BE27" i="5"/>
  <c r="BB56" i="5"/>
  <c r="BR7" i="5"/>
  <c r="BQ9" i="5"/>
  <c r="BQ11" i="5"/>
  <c r="BQ13" i="5"/>
  <c r="BQ16" i="5"/>
  <c r="BQ18" i="5"/>
  <c r="BQ19" i="5"/>
  <c r="BQ23" i="5"/>
  <c r="BQ10" i="5"/>
  <c r="BQ12" i="5"/>
  <c r="BQ14" i="5"/>
  <c r="BQ15" i="5"/>
  <c r="BQ17" i="5"/>
  <c r="BQ20" i="5"/>
  <c r="BQ22" i="5"/>
  <c r="BQ24" i="5"/>
  <c r="BQ25" i="5"/>
  <c r="AR7" i="5"/>
  <c r="AQ10" i="5"/>
  <c r="AQ12" i="5"/>
  <c r="AQ14" i="5"/>
  <c r="AQ15" i="5"/>
  <c r="AQ17" i="5"/>
  <c r="AQ20" i="5"/>
  <c r="AQ22" i="5"/>
  <c r="AQ24" i="5"/>
  <c r="AQ25" i="5"/>
  <c r="AQ9" i="5"/>
  <c r="AQ11" i="5"/>
  <c r="AQ13" i="5"/>
  <c r="AQ16" i="5"/>
  <c r="AQ18" i="5"/>
  <c r="AQ19" i="5"/>
  <c r="AQ23" i="5"/>
  <c r="AC9" i="5"/>
  <c r="M16" i="2"/>
  <c r="BI23" i="1"/>
  <c r="G16" i="1"/>
  <c r="R15" i="2"/>
  <c r="R16" i="2" s="1"/>
  <c r="Q16" i="2"/>
  <c r="E15" i="1"/>
  <c r="E16" i="1" s="1"/>
  <c r="D16" i="1"/>
  <c r="AB74" i="5"/>
  <c r="BQ74" i="5"/>
  <c r="BB74" i="5"/>
  <c r="AC65" i="5"/>
  <c r="BO65" i="5"/>
  <c r="BQ56" i="5"/>
  <c r="Z90" i="5"/>
  <c r="X90" i="5"/>
  <c r="V90" i="5"/>
  <c r="T90" i="5"/>
  <c r="R90" i="5"/>
  <c r="P90" i="5"/>
  <c r="N90" i="5"/>
  <c r="BO74" i="5"/>
  <c r="H78" i="5"/>
  <c r="AQ74" i="5"/>
  <c r="AO74" i="5"/>
  <c r="AD74" i="5"/>
  <c r="CL90" i="5"/>
  <c r="Y93" i="5" s="1"/>
  <c r="CJ90" i="5"/>
  <c r="W93" i="5" s="1"/>
  <c r="CH90" i="5"/>
  <c r="U93" i="5" s="1"/>
  <c r="CF90" i="5"/>
  <c r="S93" i="5" s="1"/>
  <c r="CD90" i="5"/>
  <c r="Q93" i="5" s="1"/>
  <c r="CB90" i="5"/>
  <c r="O93" i="5" s="1"/>
  <c r="H72" i="5"/>
  <c r="I70" i="5"/>
  <c r="H70" i="5" s="1"/>
  <c r="BC65" i="5"/>
  <c r="BP65" i="5"/>
  <c r="H67" i="5"/>
  <c r="AD65" i="5"/>
  <c r="AB65" i="5"/>
  <c r="H63" i="5"/>
  <c r="H61" i="5"/>
  <c r="H59" i="5"/>
  <c r="AD56" i="5"/>
  <c r="H55" i="5"/>
  <c r="H53" i="5"/>
  <c r="H51" i="5"/>
  <c r="H49" i="5"/>
  <c r="H47" i="5"/>
  <c r="H45" i="5"/>
  <c r="H43" i="5"/>
  <c r="H37" i="5"/>
  <c r="BC32" i="5"/>
  <c r="BD32" i="5"/>
  <c r="BB32" i="5"/>
  <c r="H33" i="5"/>
  <c r="H30" i="5"/>
  <c r="H25" i="5"/>
  <c r="BP8" i="5"/>
  <c r="BD8" i="5"/>
  <c r="BB8" i="5"/>
  <c r="AC8" i="5"/>
  <c r="J8" i="5"/>
  <c r="I83" i="4"/>
  <c r="BD74" i="5"/>
  <c r="AP65" i="5"/>
  <c r="BQ65" i="5"/>
  <c r="BO56" i="5"/>
  <c r="BD56" i="5"/>
  <c r="H39" i="5"/>
  <c r="H35" i="5"/>
  <c r="H28" i="5"/>
  <c r="H23" i="5"/>
  <c r="H19" i="5"/>
  <c r="I17" i="5"/>
  <c r="H17" i="5" s="1"/>
  <c r="H15" i="5"/>
  <c r="I13" i="5"/>
  <c r="H13" i="5" s="1"/>
  <c r="H11" i="5"/>
  <c r="BQ8" i="5"/>
  <c r="BO8" i="5"/>
  <c r="BE8" i="5"/>
  <c r="BC8" i="5"/>
  <c r="AP8" i="5"/>
  <c r="J74" i="5"/>
  <c r="I75" i="5"/>
  <c r="J56" i="5"/>
  <c r="I57" i="5"/>
  <c r="H83" i="5"/>
  <c r="AP74" i="5"/>
  <c r="H79" i="5"/>
  <c r="H77" i="5"/>
  <c r="BE74" i="5"/>
  <c r="BC74" i="5"/>
  <c r="AC74" i="5"/>
  <c r="H73" i="5"/>
  <c r="H71" i="5"/>
  <c r="H69" i="5"/>
  <c r="BD65" i="5"/>
  <c r="BB65" i="5"/>
  <c r="AQ65" i="5"/>
  <c r="AO65" i="5"/>
  <c r="H66" i="5"/>
  <c r="J65" i="5"/>
  <c r="H64" i="5"/>
  <c r="H62" i="5"/>
  <c r="H60" i="5"/>
  <c r="H58" i="5"/>
  <c r="BC56" i="5"/>
  <c r="AO56" i="5"/>
  <c r="AE56" i="5"/>
  <c r="AC56" i="5"/>
  <c r="BP74" i="5"/>
  <c r="I65" i="5"/>
  <c r="BP56" i="5"/>
  <c r="AP56" i="5"/>
  <c r="AB56" i="5"/>
  <c r="BP32" i="5"/>
  <c r="BQ32" i="5"/>
  <c r="BO32" i="5"/>
  <c r="H54" i="5"/>
  <c r="H52" i="5"/>
  <c r="H50" i="5"/>
  <c r="H48" i="5"/>
  <c r="H46" i="5"/>
  <c r="H44" i="5"/>
  <c r="H42" i="5"/>
  <c r="AP32" i="5"/>
  <c r="AE32" i="5"/>
  <c r="AC32" i="5"/>
  <c r="J32" i="5"/>
  <c r="AQ32" i="5"/>
  <c r="AO32" i="5"/>
  <c r="AD32" i="5"/>
  <c r="AB32" i="5"/>
  <c r="I40" i="5"/>
  <c r="H40" i="5" s="1"/>
  <c r="I38" i="5"/>
  <c r="H38" i="5" s="1"/>
  <c r="I36" i="5"/>
  <c r="H36" i="5" s="1"/>
  <c r="I34" i="5"/>
  <c r="I31" i="5"/>
  <c r="H31" i="5" s="1"/>
  <c r="I29" i="5"/>
  <c r="H29" i="5" s="1"/>
  <c r="I27" i="5"/>
  <c r="H27" i="5" s="1"/>
  <c r="I24" i="5"/>
  <c r="H24" i="5" s="1"/>
  <c r="BQ21" i="5"/>
  <c r="BQ90" i="5" s="1"/>
  <c r="Q92" i="5" s="1"/>
  <c r="BO21" i="5"/>
  <c r="BD21" i="5"/>
  <c r="BB21" i="5"/>
  <c r="BB90" i="5" s="1"/>
  <c r="O91" i="5" s="1"/>
  <c r="AQ21" i="5"/>
  <c r="AO21" i="5"/>
  <c r="AD21" i="5"/>
  <c r="AB21" i="5"/>
  <c r="J21" i="5"/>
  <c r="I22" i="5"/>
  <c r="BP21" i="5"/>
  <c r="BC21" i="5"/>
  <c r="BC90" i="5" s="1"/>
  <c r="P91" i="5" s="1"/>
  <c r="AP21" i="5"/>
  <c r="AP90" i="5" s="1"/>
  <c r="P95" i="5" s="1"/>
  <c r="AE21" i="5"/>
  <c r="AC21" i="5"/>
  <c r="AO15" i="2"/>
  <c r="AO17" i="2"/>
  <c r="R15" i="1"/>
  <c r="Q16" i="1"/>
  <c r="I15" i="1"/>
  <c r="H16" i="1"/>
  <c r="I20" i="5"/>
  <c r="H20" i="5" s="1"/>
  <c r="I18" i="5"/>
  <c r="H18" i="5" s="1"/>
  <c r="I16" i="5"/>
  <c r="H16" i="5" s="1"/>
  <c r="I14" i="5"/>
  <c r="H14" i="5" s="1"/>
  <c r="I12" i="5"/>
  <c r="H12" i="5" s="1"/>
  <c r="I10" i="5"/>
  <c r="H10" i="5" s="1"/>
  <c r="G83" i="4"/>
  <c r="M15" i="1"/>
  <c r="L16" i="1"/>
  <c r="AO8" i="5"/>
  <c r="AD8" i="5"/>
  <c r="AB8" i="5"/>
  <c r="I9" i="5"/>
  <c r="C93" i="5" l="1"/>
  <c r="AQ8" i="5"/>
  <c r="BE65" i="5"/>
  <c r="AE65" i="5"/>
  <c r="AE74" i="5"/>
  <c r="AE8" i="5"/>
  <c r="BE56" i="5"/>
  <c r="BE32" i="5"/>
  <c r="BE21" i="5"/>
  <c r="AE90" i="5"/>
  <c r="R94" i="5" s="1"/>
  <c r="AS7" i="5"/>
  <c r="AR9" i="5"/>
  <c r="AR11" i="5"/>
  <c r="AR13" i="5"/>
  <c r="AR16" i="5"/>
  <c r="AR18" i="5"/>
  <c r="AR19" i="5"/>
  <c r="AR23" i="5"/>
  <c r="AR10" i="5"/>
  <c r="AR12" i="5"/>
  <c r="AR14" i="5"/>
  <c r="AR15" i="5"/>
  <c r="AR17" i="5"/>
  <c r="AR20" i="5"/>
  <c r="AR22" i="5"/>
  <c r="AR24" i="5"/>
  <c r="AR25" i="5"/>
  <c r="AR26" i="5"/>
  <c r="AR27" i="5"/>
  <c r="AR29" i="5"/>
  <c r="AR30" i="5"/>
  <c r="AR33" i="5"/>
  <c r="AR35" i="5"/>
  <c r="AR38" i="5"/>
  <c r="AR40" i="5"/>
  <c r="AR42" i="5"/>
  <c r="AR44" i="5"/>
  <c r="AR46" i="5"/>
  <c r="AR48" i="5"/>
  <c r="AR50" i="5"/>
  <c r="AR52" i="5"/>
  <c r="AR54" i="5"/>
  <c r="AR57" i="5"/>
  <c r="AR59" i="5"/>
  <c r="AR31" i="5"/>
  <c r="AR34" i="5"/>
  <c r="AR36" i="5"/>
  <c r="AR37" i="5"/>
  <c r="AR39" i="5"/>
  <c r="AR41" i="5"/>
  <c r="AR43" i="5"/>
  <c r="AR45" i="5"/>
  <c r="AR47" i="5"/>
  <c r="AR49" i="5"/>
  <c r="AR51" i="5"/>
  <c r="AR53" i="5"/>
  <c r="AR55" i="5"/>
  <c r="AR58" i="5"/>
  <c r="AR60" i="5"/>
  <c r="AR62" i="5"/>
  <c r="AR64" i="5"/>
  <c r="AR67" i="5"/>
  <c r="AR69" i="5"/>
  <c r="AR71" i="5"/>
  <c r="AR72" i="5"/>
  <c r="AR75" i="5"/>
  <c r="AR77" i="5"/>
  <c r="AR78" i="5"/>
  <c r="AR80" i="5"/>
  <c r="AR81" i="5"/>
  <c r="AR83" i="5"/>
  <c r="AR28" i="5"/>
  <c r="AR61" i="5"/>
  <c r="AR63" i="5"/>
  <c r="AR66" i="5"/>
  <c r="AR68" i="5"/>
  <c r="AR70" i="5"/>
  <c r="AR73" i="5"/>
  <c r="AR76" i="5"/>
  <c r="AR79" i="5"/>
  <c r="AR82" i="5"/>
  <c r="BP90" i="5"/>
  <c r="P92" i="5" s="1"/>
  <c r="I21" i="5"/>
  <c r="H21" i="5" s="1"/>
  <c r="H65" i="5"/>
  <c r="BS7" i="5"/>
  <c r="BR10" i="5"/>
  <c r="BR12" i="5"/>
  <c r="BR14" i="5"/>
  <c r="BR15" i="5"/>
  <c r="BR17" i="5"/>
  <c r="BR20" i="5"/>
  <c r="BR22" i="5"/>
  <c r="BR24" i="5"/>
  <c r="BR9" i="5"/>
  <c r="BR11" i="5"/>
  <c r="BR13" i="5"/>
  <c r="BR16" i="5"/>
  <c r="BR18" i="5"/>
  <c r="BR19" i="5"/>
  <c r="BR23" i="5"/>
  <c r="BR25" i="5"/>
  <c r="BR26" i="5"/>
  <c r="BR28" i="5"/>
  <c r="BR31" i="5"/>
  <c r="BR34" i="5"/>
  <c r="BR36" i="5"/>
  <c r="BR37" i="5"/>
  <c r="BR39" i="5"/>
  <c r="BR41" i="5"/>
  <c r="BR43" i="5"/>
  <c r="BR45" i="5"/>
  <c r="BR47" i="5"/>
  <c r="BR49" i="5"/>
  <c r="BR51" i="5"/>
  <c r="BR53" i="5"/>
  <c r="BR55" i="5"/>
  <c r="BR58" i="5"/>
  <c r="BR60" i="5"/>
  <c r="BR30" i="5"/>
  <c r="BR33" i="5"/>
  <c r="BR35" i="5"/>
  <c r="BR38" i="5"/>
  <c r="BR40" i="5"/>
  <c r="BR42" i="5"/>
  <c r="BR44" i="5"/>
  <c r="BR46" i="5"/>
  <c r="BR48" i="5"/>
  <c r="BR50" i="5"/>
  <c r="BR52" i="5"/>
  <c r="BR54" i="5"/>
  <c r="BR57" i="5"/>
  <c r="BR59" i="5"/>
  <c r="BR61" i="5"/>
  <c r="BR63" i="5"/>
  <c r="BR66" i="5"/>
  <c r="BR68" i="5"/>
  <c r="BR70" i="5"/>
  <c r="BR73" i="5"/>
  <c r="BR76" i="5"/>
  <c r="BR79" i="5"/>
  <c r="BR82" i="5"/>
  <c r="BR27" i="5"/>
  <c r="BR29" i="5"/>
  <c r="BR62" i="5"/>
  <c r="BR64" i="5"/>
  <c r="BR67" i="5"/>
  <c r="BR69" i="5"/>
  <c r="BR71" i="5"/>
  <c r="BR72" i="5"/>
  <c r="BR75" i="5"/>
  <c r="BR77" i="5"/>
  <c r="BR78" i="5"/>
  <c r="BR80" i="5"/>
  <c r="BR81" i="5"/>
  <c r="BR83" i="5"/>
  <c r="AG7" i="5"/>
  <c r="AF9" i="5"/>
  <c r="AF11" i="5"/>
  <c r="AF13" i="5"/>
  <c r="AF16" i="5"/>
  <c r="AF18" i="5"/>
  <c r="AF19" i="5"/>
  <c r="AF22" i="5"/>
  <c r="AF24" i="5"/>
  <c r="AF25" i="5"/>
  <c r="AF10" i="5"/>
  <c r="AF12" i="5"/>
  <c r="AF14" i="5"/>
  <c r="AF15" i="5"/>
  <c r="AF17" i="5"/>
  <c r="AF20" i="5"/>
  <c r="AF23" i="5"/>
  <c r="AF26" i="5"/>
  <c r="AF28" i="5"/>
  <c r="AF31" i="5"/>
  <c r="AF34" i="5"/>
  <c r="AF36" i="5"/>
  <c r="AF37" i="5"/>
  <c r="AF39" i="5"/>
  <c r="AF41" i="5"/>
  <c r="AF43" i="5"/>
  <c r="AF45" i="5"/>
  <c r="AF47" i="5"/>
  <c r="AF49" i="5"/>
  <c r="AF51" i="5"/>
  <c r="AF53" i="5"/>
  <c r="AF55" i="5"/>
  <c r="AF58" i="5"/>
  <c r="AF60" i="5"/>
  <c r="AF27" i="5"/>
  <c r="AF29" i="5"/>
  <c r="AF63" i="5"/>
  <c r="AF66" i="5"/>
  <c r="AF68" i="5"/>
  <c r="AF70" i="5"/>
  <c r="AF73" i="5"/>
  <c r="AF76" i="5"/>
  <c r="AF79" i="5"/>
  <c r="AF82" i="5"/>
  <c r="AF30" i="5"/>
  <c r="AF33" i="5"/>
  <c r="AF35" i="5"/>
  <c r="AF38" i="5"/>
  <c r="AF40" i="5"/>
  <c r="AF42" i="5"/>
  <c r="AF44" i="5"/>
  <c r="AF46" i="5"/>
  <c r="AF48" i="5"/>
  <c r="AF50" i="5"/>
  <c r="AF52" i="5"/>
  <c r="AF54" i="5"/>
  <c r="AF57" i="5"/>
  <c r="AF59" i="5"/>
  <c r="AF61" i="5"/>
  <c r="AF62" i="5"/>
  <c r="AF64" i="5"/>
  <c r="AF67" i="5"/>
  <c r="AF69" i="5"/>
  <c r="AF71" i="5"/>
  <c r="AF72" i="5"/>
  <c r="AF75" i="5"/>
  <c r="AF77" i="5"/>
  <c r="AF78" i="5"/>
  <c r="AF80" i="5"/>
  <c r="AF81" i="5"/>
  <c r="AF83" i="5"/>
  <c r="BG7" i="5"/>
  <c r="BF10" i="5"/>
  <c r="BF12" i="5"/>
  <c r="BF14" i="5"/>
  <c r="BF15" i="5"/>
  <c r="BF17" i="5"/>
  <c r="BF20" i="5"/>
  <c r="BF23" i="5"/>
  <c r="BF9" i="5"/>
  <c r="BF11" i="5"/>
  <c r="BF13" i="5"/>
  <c r="BF16" i="5"/>
  <c r="BF18" i="5"/>
  <c r="BF19" i="5"/>
  <c r="BF22" i="5"/>
  <c r="BF24" i="5"/>
  <c r="BF25" i="5"/>
  <c r="BF27" i="5"/>
  <c r="BF29" i="5"/>
  <c r="BF30" i="5"/>
  <c r="BF33" i="5"/>
  <c r="BF35" i="5"/>
  <c r="BF38" i="5"/>
  <c r="BF40" i="5"/>
  <c r="BF42" i="5"/>
  <c r="BF44" i="5"/>
  <c r="BF46" i="5"/>
  <c r="BF48" i="5"/>
  <c r="BF50" i="5"/>
  <c r="BF52" i="5"/>
  <c r="BF54" i="5"/>
  <c r="BF57" i="5"/>
  <c r="BF59" i="5"/>
  <c r="BF31" i="5"/>
  <c r="BF34" i="5"/>
  <c r="BF36" i="5"/>
  <c r="BF37" i="5"/>
  <c r="BF39" i="5"/>
  <c r="BF41" i="5"/>
  <c r="BF43" i="5"/>
  <c r="BF45" i="5"/>
  <c r="BF47" i="5"/>
  <c r="BF49" i="5"/>
  <c r="BF51" i="5"/>
  <c r="BF53" i="5"/>
  <c r="BF55" i="5"/>
  <c r="BF58" i="5"/>
  <c r="BF60" i="5"/>
  <c r="BF62" i="5"/>
  <c r="BF64" i="5"/>
  <c r="BF67" i="5"/>
  <c r="BF69" i="5"/>
  <c r="BF71" i="5"/>
  <c r="BF72" i="5"/>
  <c r="BF75" i="5"/>
  <c r="BF77" i="5"/>
  <c r="BF78" i="5"/>
  <c r="BF80" i="5"/>
  <c r="BF81" i="5"/>
  <c r="BF83" i="5"/>
  <c r="BF26" i="5"/>
  <c r="BF28" i="5"/>
  <c r="BF61" i="5"/>
  <c r="BF63" i="5"/>
  <c r="BF66" i="5"/>
  <c r="BF68" i="5"/>
  <c r="BF70" i="5"/>
  <c r="BF73" i="5"/>
  <c r="BF76" i="5"/>
  <c r="BF79" i="5"/>
  <c r="BF82" i="5"/>
  <c r="I8" i="5"/>
  <c r="AD90" i="5"/>
  <c r="Q94" i="5" s="1"/>
  <c r="AO90" i="5"/>
  <c r="O95" i="5" s="1"/>
  <c r="I32" i="5"/>
  <c r="I56" i="5"/>
  <c r="H56" i="5" s="1"/>
  <c r="H57" i="5"/>
  <c r="H75" i="5"/>
  <c r="I74" i="5"/>
  <c r="M16" i="1"/>
  <c r="N15" i="1"/>
  <c r="J15" i="1"/>
  <c r="I16" i="1"/>
  <c r="J88" i="5"/>
  <c r="J90" i="5"/>
  <c r="H8" i="5"/>
  <c r="H22" i="5"/>
  <c r="H32" i="5"/>
  <c r="AB90" i="5"/>
  <c r="O94" i="5" s="1"/>
  <c r="AQ90" i="5"/>
  <c r="Q95" i="5" s="1"/>
  <c r="H9" i="5"/>
  <c r="AC90" i="5"/>
  <c r="P94" i="5" s="1"/>
  <c r="BE90" i="5"/>
  <c r="R91" i="5" s="1"/>
  <c r="H34" i="5"/>
  <c r="BD90" i="5"/>
  <c r="Q91" i="5" s="1"/>
  <c r="BO90" i="5"/>
  <c r="O92" i="5" s="1"/>
  <c r="H74" i="5"/>
  <c r="BF65" i="5" l="1"/>
  <c r="BF74" i="5"/>
  <c r="BF32" i="5"/>
  <c r="BF21" i="5"/>
  <c r="BF8" i="5"/>
  <c r="BG22" i="5"/>
  <c r="BG24" i="5"/>
  <c r="BG25" i="5"/>
  <c r="BG23" i="5"/>
  <c r="BG26" i="5"/>
  <c r="BG28" i="5"/>
  <c r="BG31" i="5"/>
  <c r="BG34" i="5"/>
  <c r="BG36" i="5"/>
  <c r="BG37" i="5"/>
  <c r="BG39" i="5"/>
  <c r="BG41" i="5"/>
  <c r="BG43" i="5"/>
  <c r="BG45" i="5"/>
  <c r="BG47" i="5"/>
  <c r="BG49" i="5"/>
  <c r="BG51" i="5"/>
  <c r="BG53" i="5"/>
  <c r="BG55" i="5"/>
  <c r="BG58" i="5"/>
  <c r="BG60" i="5"/>
  <c r="BG30" i="5"/>
  <c r="BG33" i="5"/>
  <c r="BG35" i="5"/>
  <c r="BG38" i="5"/>
  <c r="BG40" i="5"/>
  <c r="BG42" i="5"/>
  <c r="BG44" i="5"/>
  <c r="BG46" i="5"/>
  <c r="BG48" i="5"/>
  <c r="BG50" i="5"/>
  <c r="BG52" i="5"/>
  <c r="BG54" i="5"/>
  <c r="BG57" i="5"/>
  <c r="BG59" i="5"/>
  <c r="BG61" i="5"/>
  <c r="BG63" i="5"/>
  <c r="BG66" i="5"/>
  <c r="BG68" i="5"/>
  <c r="BG70" i="5"/>
  <c r="BG73" i="5"/>
  <c r="BG76" i="5"/>
  <c r="BG79" i="5"/>
  <c r="BG82" i="5"/>
  <c r="BG27" i="5"/>
  <c r="BG29" i="5"/>
  <c r="BG62" i="5"/>
  <c r="BG64" i="5"/>
  <c r="BG67" i="5"/>
  <c r="BG69" i="5"/>
  <c r="BG71" i="5"/>
  <c r="BG72" i="5"/>
  <c r="BG75" i="5"/>
  <c r="BG77" i="5"/>
  <c r="BG78" i="5"/>
  <c r="BG80" i="5"/>
  <c r="BG81" i="5"/>
  <c r="BG83" i="5"/>
  <c r="BG10" i="5"/>
  <c r="BG14" i="5"/>
  <c r="BG18" i="5"/>
  <c r="BG9" i="5"/>
  <c r="BG13" i="5"/>
  <c r="BG17" i="5"/>
  <c r="BH7" i="5"/>
  <c r="BG12" i="5"/>
  <c r="BG16" i="5"/>
  <c r="BG20" i="5"/>
  <c r="BG11" i="5"/>
  <c r="BG15" i="5"/>
  <c r="BG19" i="5"/>
  <c r="AF74" i="5"/>
  <c r="AF32" i="5"/>
  <c r="AF65" i="5"/>
  <c r="AF21" i="5"/>
  <c r="AF8" i="5"/>
  <c r="BR65" i="5"/>
  <c r="BR56" i="5"/>
  <c r="BS23" i="5"/>
  <c r="BS22" i="5"/>
  <c r="BS24" i="5"/>
  <c r="BS25" i="5"/>
  <c r="BS27" i="5"/>
  <c r="BS29" i="5"/>
  <c r="BS30" i="5"/>
  <c r="BS33" i="5"/>
  <c r="BS35" i="5"/>
  <c r="BS38" i="5"/>
  <c r="BS40" i="5"/>
  <c r="BS42" i="5"/>
  <c r="BS44" i="5"/>
  <c r="BS46" i="5"/>
  <c r="BS48" i="5"/>
  <c r="BS50" i="5"/>
  <c r="BS52" i="5"/>
  <c r="BS54" i="5"/>
  <c r="BS57" i="5"/>
  <c r="BS59" i="5"/>
  <c r="BS31" i="5"/>
  <c r="BS34" i="5"/>
  <c r="BS36" i="5"/>
  <c r="BS37" i="5"/>
  <c r="BS39" i="5"/>
  <c r="BS41" i="5"/>
  <c r="BS43" i="5"/>
  <c r="BS45" i="5"/>
  <c r="BS47" i="5"/>
  <c r="BS49" i="5"/>
  <c r="BS51" i="5"/>
  <c r="BS53" i="5"/>
  <c r="BS55" i="5"/>
  <c r="BS58" i="5"/>
  <c r="BS60" i="5"/>
  <c r="BS62" i="5"/>
  <c r="BS64" i="5"/>
  <c r="BS67" i="5"/>
  <c r="BS69" i="5"/>
  <c r="BS71" i="5"/>
  <c r="BS72" i="5"/>
  <c r="BS75" i="5"/>
  <c r="BS77" i="5"/>
  <c r="BS78" i="5"/>
  <c r="BS80" i="5"/>
  <c r="BS81" i="5"/>
  <c r="BS83" i="5"/>
  <c r="BS26" i="5"/>
  <c r="BS28" i="5"/>
  <c r="BS61" i="5"/>
  <c r="BS63" i="5"/>
  <c r="BS66" i="5"/>
  <c r="BS68" i="5"/>
  <c r="BS70" i="5"/>
  <c r="BS73" i="5"/>
  <c r="BS76" i="5"/>
  <c r="BS79" i="5"/>
  <c r="BS82" i="5"/>
  <c r="BT7" i="5"/>
  <c r="BS11" i="5"/>
  <c r="BS15" i="5"/>
  <c r="BS19" i="5"/>
  <c r="BS12" i="5"/>
  <c r="BS16" i="5"/>
  <c r="BS20" i="5"/>
  <c r="BS9" i="5"/>
  <c r="BS13" i="5"/>
  <c r="BS17" i="5"/>
  <c r="BS10" i="5"/>
  <c r="BS14" i="5"/>
  <c r="BS18" i="5"/>
  <c r="AR65" i="5"/>
  <c r="AR56" i="5"/>
  <c r="AR21" i="5"/>
  <c r="AS22" i="5"/>
  <c r="AS24" i="5"/>
  <c r="AS25" i="5"/>
  <c r="AS23" i="5"/>
  <c r="AS26" i="5"/>
  <c r="AS28" i="5"/>
  <c r="AS31" i="5"/>
  <c r="AS34" i="5"/>
  <c r="AS36" i="5"/>
  <c r="AS37" i="5"/>
  <c r="AS39" i="5"/>
  <c r="AS41" i="5"/>
  <c r="AS43" i="5"/>
  <c r="AS45" i="5"/>
  <c r="AS47" i="5"/>
  <c r="AS49" i="5"/>
  <c r="AS51" i="5"/>
  <c r="AS53" i="5"/>
  <c r="AS55" i="5"/>
  <c r="AS58" i="5"/>
  <c r="AS60" i="5"/>
  <c r="AS27" i="5"/>
  <c r="AS29" i="5"/>
  <c r="AS61" i="5"/>
  <c r="AS63" i="5"/>
  <c r="AS66" i="5"/>
  <c r="AS68" i="5"/>
  <c r="AS70" i="5"/>
  <c r="AS73" i="5"/>
  <c r="AS76" i="5"/>
  <c r="AS79" i="5"/>
  <c r="AS82" i="5"/>
  <c r="AS30" i="5"/>
  <c r="AS33" i="5"/>
  <c r="AS35" i="5"/>
  <c r="AS38" i="5"/>
  <c r="AS40" i="5"/>
  <c r="AS42" i="5"/>
  <c r="AS44" i="5"/>
  <c r="AS46" i="5"/>
  <c r="AS48" i="5"/>
  <c r="AS50" i="5"/>
  <c r="AS52" i="5"/>
  <c r="AS54" i="5"/>
  <c r="AS57" i="5"/>
  <c r="AS59" i="5"/>
  <c r="AS62" i="5"/>
  <c r="AS64" i="5"/>
  <c r="AS67" i="5"/>
  <c r="AS69" i="5"/>
  <c r="AS71" i="5"/>
  <c r="AS72" i="5"/>
  <c r="AS75" i="5"/>
  <c r="AS77" i="5"/>
  <c r="AS78" i="5"/>
  <c r="AS80" i="5"/>
  <c r="AS81" i="5"/>
  <c r="AS83" i="5"/>
  <c r="AT7" i="5"/>
  <c r="AS11" i="5"/>
  <c r="AS15" i="5"/>
  <c r="AS19" i="5"/>
  <c r="AS12" i="5"/>
  <c r="AS16" i="5"/>
  <c r="AS20" i="5"/>
  <c r="AS9" i="5"/>
  <c r="AS13" i="5"/>
  <c r="AS17" i="5"/>
  <c r="AS10" i="5"/>
  <c r="AS14" i="5"/>
  <c r="AS18" i="5"/>
  <c r="I88" i="5"/>
  <c r="I89" i="5" s="1"/>
  <c r="BF56" i="5"/>
  <c r="AF56" i="5"/>
  <c r="AG23" i="5"/>
  <c r="AG22" i="5"/>
  <c r="AG24" i="5"/>
  <c r="AG25" i="5"/>
  <c r="AG26" i="5"/>
  <c r="AG27" i="5"/>
  <c r="AG29" i="5"/>
  <c r="AG30" i="5"/>
  <c r="AG33" i="5"/>
  <c r="AG35" i="5"/>
  <c r="AG38" i="5"/>
  <c r="AG40" i="5"/>
  <c r="AG42" i="5"/>
  <c r="AG44" i="5"/>
  <c r="AG46" i="5"/>
  <c r="AG48" i="5"/>
  <c r="AG50" i="5"/>
  <c r="AG52" i="5"/>
  <c r="AG54" i="5"/>
  <c r="AG57" i="5"/>
  <c r="AG59" i="5"/>
  <c r="AG61" i="5"/>
  <c r="AG31" i="5"/>
  <c r="AG34" i="5"/>
  <c r="AG36" i="5"/>
  <c r="AG37" i="5"/>
  <c r="AG39" i="5"/>
  <c r="AG41" i="5"/>
  <c r="AG43" i="5"/>
  <c r="AG45" i="5"/>
  <c r="AG47" i="5"/>
  <c r="AG49" i="5"/>
  <c r="AG51" i="5"/>
  <c r="AG53" i="5"/>
  <c r="AG55" i="5"/>
  <c r="AG58" i="5"/>
  <c r="AG60" i="5"/>
  <c r="AG62" i="5"/>
  <c r="AG64" i="5"/>
  <c r="AG67" i="5"/>
  <c r="AG69" i="5"/>
  <c r="AG71" i="5"/>
  <c r="AG72" i="5"/>
  <c r="AG75" i="5"/>
  <c r="AG77" i="5"/>
  <c r="AG78" i="5"/>
  <c r="AG80" i="5"/>
  <c r="AG81" i="5"/>
  <c r="AG83" i="5"/>
  <c r="AG28" i="5"/>
  <c r="AG63" i="5"/>
  <c r="AG66" i="5"/>
  <c r="AG68" i="5"/>
  <c r="AG70" i="5"/>
  <c r="AG73" i="5"/>
  <c r="AG76" i="5"/>
  <c r="AG79" i="5"/>
  <c r="AG82" i="5"/>
  <c r="AG10" i="5"/>
  <c r="AG14" i="5"/>
  <c r="AG18" i="5"/>
  <c r="AG9" i="5"/>
  <c r="AG13" i="5"/>
  <c r="AG17" i="5"/>
  <c r="AH7" i="5"/>
  <c r="AG12" i="5"/>
  <c r="AG16" i="5"/>
  <c r="AG20" i="5"/>
  <c r="AG11" i="5"/>
  <c r="AG15" i="5"/>
  <c r="AG19" i="5"/>
  <c r="BR74" i="5"/>
  <c r="BR32" i="5"/>
  <c r="BR8" i="5"/>
  <c r="BR21" i="5"/>
  <c r="AR74" i="5"/>
  <c r="AR32" i="5"/>
  <c r="AR8" i="5"/>
  <c r="I90" i="5"/>
  <c r="H88" i="5"/>
  <c r="BR90" i="5" l="1"/>
  <c r="R92" i="5" s="1"/>
  <c r="AH9" i="5"/>
  <c r="AH13" i="5"/>
  <c r="AH17" i="5"/>
  <c r="AI7" i="5"/>
  <c r="AH12" i="5"/>
  <c r="AH16" i="5"/>
  <c r="AH20" i="5"/>
  <c r="AH25" i="5"/>
  <c r="AH28" i="5"/>
  <c r="AH33" i="5"/>
  <c r="AH37" i="5"/>
  <c r="AH22" i="5"/>
  <c r="AH27" i="5"/>
  <c r="AH31" i="5"/>
  <c r="AH36" i="5"/>
  <c r="AH40" i="5"/>
  <c r="AH43" i="5"/>
  <c r="AH47" i="5"/>
  <c r="AH51" i="5"/>
  <c r="AH55" i="5"/>
  <c r="AH59" i="5"/>
  <c r="AH63" i="5"/>
  <c r="AH69" i="5"/>
  <c r="AH73" i="5"/>
  <c r="AH77" i="5"/>
  <c r="AH81" i="5"/>
  <c r="AH44" i="5"/>
  <c r="AH48" i="5"/>
  <c r="AH52" i="5"/>
  <c r="AH58" i="5"/>
  <c r="AH62" i="5"/>
  <c r="AH66" i="5"/>
  <c r="AH70" i="5"/>
  <c r="AH76" i="5"/>
  <c r="AH82" i="5"/>
  <c r="AH80" i="5"/>
  <c r="AH11" i="5"/>
  <c r="AH15" i="5"/>
  <c r="AH19" i="5"/>
  <c r="AH10" i="5"/>
  <c r="AH14" i="5"/>
  <c r="AH18" i="5"/>
  <c r="AH23" i="5"/>
  <c r="AH26" i="5"/>
  <c r="AH30" i="5"/>
  <c r="AH35" i="5"/>
  <c r="AH39" i="5"/>
  <c r="AH24" i="5"/>
  <c r="AH29" i="5"/>
  <c r="AH34" i="5"/>
  <c r="AH38" i="5"/>
  <c r="AH41" i="5"/>
  <c r="AH45" i="5"/>
  <c r="AH49" i="5"/>
  <c r="AH53" i="5"/>
  <c r="AH57" i="5"/>
  <c r="AH61" i="5"/>
  <c r="AH67" i="5"/>
  <c r="AH71" i="5"/>
  <c r="AH75" i="5"/>
  <c r="AH79" i="5"/>
  <c r="AH42" i="5"/>
  <c r="AH46" i="5"/>
  <c r="AH50" i="5"/>
  <c r="AH54" i="5"/>
  <c r="AH60" i="5"/>
  <c r="AH64" i="5"/>
  <c r="AH68" i="5"/>
  <c r="AH72" i="5"/>
  <c r="AH78" i="5"/>
  <c r="AH83" i="5"/>
  <c r="AG32" i="5"/>
  <c r="AT12" i="5"/>
  <c r="AT16" i="5"/>
  <c r="AT20" i="5"/>
  <c r="AT9" i="5"/>
  <c r="AT13" i="5"/>
  <c r="AT17" i="5"/>
  <c r="AT22" i="5"/>
  <c r="AT27" i="5"/>
  <c r="AT31" i="5"/>
  <c r="AT36" i="5"/>
  <c r="AT40" i="5"/>
  <c r="AT25" i="5"/>
  <c r="AT28" i="5"/>
  <c r="AT33" i="5"/>
  <c r="AT37" i="5"/>
  <c r="AT42" i="5"/>
  <c r="AT46" i="5"/>
  <c r="AT50" i="5"/>
  <c r="AT54" i="5"/>
  <c r="AT60" i="5"/>
  <c r="AT64" i="5"/>
  <c r="AT68" i="5"/>
  <c r="AT72" i="5"/>
  <c r="AT78" i="5"/>
  <c r="AT82" i="5"/>
  <c r="AT43" i="5"/>
  <c r="AT59" i="5"/>
  <c r="AT63" i="5"/>
  <c r="AT75" i="5"/>
  <c r="AT47" i="5"/>
  <c r="AT51" i="5"/>
  <c r="AT55" i="5"/>
  <c r="AT71" i="5"/>
  <c r="AT77" i="5"/>
  <c r="AT81" i="5"/>
  <c r="AT10" i="5"/>
  <c r="AT14" i="5"/>
  <c r="AT18" i="5"/>
  <c r="AU7" i="5"/>
  <c r="AT11" i="5"/>
  <c r="AT15" i="5"/>
  <c r="AT19" i="5"/>
  <c r="AT24" i="5"/>
  <c r="AT29" i="5"/>
  <c r="AT34" i="5"/>
  <c r="AT38" i="5"/>
  <c r="AT23" i="5"/>
  <c r="AT26" i="5"/>
  <c r="AT30" i="5"/>
  <c r="AT35" i="5"/>
  <c r="AT39" i="5"/>
  <c r="AT44" i="5"/>
  <c r="AT48" i="5"/>
  <c r="AT52" i="5"/>
  <c r="AT58" i="5"/>
  <c r="AT62" i="5"/>
  <c r="AT66" i="5"/>
  <c r="AT70" i="5"/>
  <c r="AT76" i="5"/>
  <c r="AT80" i="5"/>
  <c r="AT41" i="5"/>
  <c r="AT57" i="5"/>
  <c r="AT61" i="5"/>
  <c r="AT67" i="5"/>
  <c r="AT45" i="5"/>
  <c r="AT49" i="5"/>
  <c r="AT53" i="5"/>
  <c r="AT69" i="5"/>
  <c r="AT73" i="5"/>
  <c r="AT79" i="5"/>
  <c r="AT83" i="5"/>
  <c r="AS74" i="5"/>
  <c r="AS56" i="5"/>
  <c r="AS21" i="5"/>
  <c r="BT10" i="5"/>
  <c r="BT14" i="5"/>
  <c r="BT18" i="5"/>
  <c r="BU7" i="5"/>
  <c r="BT11" i="5"/>
  <c r="BT15" i="5"/>
  <c r="BT19" i="5"/>
  <c r="BT24" i="5"/>
  <c r="BT29" i="5"/>
  <c r="BT34" i="5"/>
  <c r="BT38" i="5"/>
  <c r="BT25" i="5"/>
  <c r="BT28" i="5"/>
  <c r="BT33" i="5"/>
  <c r="BT37" i="5"/>
  <c r="BT42" i="5"/>
  <c r="BT46" i="5"/>
  <c r="BT50" i="5"/>
  <c r="BT54" i="5"/>
  <c r="BT58" i="5"/>
  <c r="BT62" i="5"/>
  <c r="BT66" i="5"/>
  <c r="BT70" i="5"/>
  <c r="BT76" i="5"/>
  <c r="BT80" i="5"/>
  <c r="BT43" i="5"/>
  <c r="BT47" i="5"/>
  <c r="BT51" i="5"/>
  <c r="BT55" i="5"/>
  <c r="BT59" i="5"/>
  <c r="BT63" i="5"/>
  <c r="BT75" i="5"/>
  <c r="BT71" i="5"/>
  <c r="BT77" i="5"/>
  <c r="BT82" i="5"/>
  <c r="BT83" i="5"/>
  <c r="BT12" i="5"/>
  <c r="BT16" i="5"/>
  <c r="BT20" i="5"/>
  <c r="BT9" i="5"/>
  <c r="BT13" i="5"/>
  <c r="BT17" i="5"/>
  <c r="BT22" i="5"/>
  <c r="BT27" i="5"/>
  <c r="BT31" i="5"/>
  <c r="BT36" i="5"/>
  <c r="BT23" i="5"/>
  <c r="BT26" i="5"/>
  <c r="BT30" i="5"/>
  <c r="BT35" i="5"/>
  <c r="BT39" i="5"/>
  <c r="BT44" i="5"/>
  <c r="BT48" i="5"/>
  <c r="BT52" i="5"/>
  <c r="BT40" i="5"/>
  <c r="BT60" i="5"/>
  <c r="BT64" i="5"/>
  <c r="BT68" i="5"/>
  <c r="BT72" i="5"/>
  <c r="BT78" i="5"/>
  <c r="BT41" i="5"/>
  <c r="BT45" i="5"/>
  <c r="BT49" i="5"/>
  <c r="BT53" i="5"/>
  <c r="BT57" i="5"/>
  <c r="BT61" i="5"/>
  <c r="BT67" i="5"/>
  <c r="BT69" i="5"/>
  <c r="BT73" i="5"/>
  <c r="BT79" i="5"/>
  <c r="BT81" i="5"/>
  <c r="BS56" i="5"/>
  <c r="BH11" i="5"/>
  <c r="BH15" i="5"/>
  <c r="BH19" i="5"/>
  <c r="BH10" i="5"/>
  <c r="BH14" i="5"/>
  <c r="BH18" i="5"/>
  <c r="BH23" i="5"/>
  <c r="BH26" i="5"/>
  <c r="BH30" i="5"/>
  <c r="BH35" i="5"/>
  <c r="BH39" i="5"/>
  <c r="BH24" i="5"/>
  <c r="BH29" i="5"/>
  <c r="BH34" i="5"/>
  <c r="BH38" i="5"/>
  <c r="BH41" i="5"/>
  <c r="BH45" i="5"/>
  <c r="BH49" i="5"/>
  <c r="BH53" i="5"/>
  <c r="BH42" i="5"/>
  <c r="BH46" i="5"/>
  <c r="BH50" i="5"/>
  <c r="BH54" i="5"/>
  <c r="BH59" i="5"/>
  <c r="BH63" i="5"/>
  <c r="BH69" i="5"/>
  <c r="BH73" i="5"/>
  <c r="BH77" i="5"/>
  <c r="BH81" i="5"/>
  <c r="BH70" i="5"/>
  <c r="BH76" i="5"/>
  <c r="BH58" i="5"/>
  <c r="BH62" i="5"/>
  <c r="BH66" i="5"/>
  <c r="BH83" i="5"/>
  <c r="BH9" i="5"/>
  <c r="BH13" i="5"/>
  <c r="BH17" i="5"/>
  <c r="BI7" i="5"/>
  <c r="BH12" i="5"/>
  <c r="BH16" i="5"/>
  <c r="BH20" i="5"/>
  <c r="BH25" i="5"/>
  <c r="BH28" i="5"/>
  <c r="BH33" i="5"/>
  <c r="BH37" i="5"/>
  <c r="BH22" i="5"/>
  <c r="BH27" i="5"/>
  <c r="BH31" i="5"/>
  <c r="BH36" i="5"/>
  <c r="BH40" i="5"/>
  <c r="BH43" i="5"/>
  <c r="BH47" i="5"/>
  <c r="BH51" i="5"/>
  <c r="BH55" i="5"/>
  <c r="BH44" i="5"/>
  <c r="BH48" i="5"/>
  <c r="BH52" i="5"/>
  <c r="BH57" i="5"/>
  <c r="BH61" i="5"/>
  <c r="BH67" i="5"/>
  <c r="BH71" i="5"/>
  <c r="BH75" i="5"/>
  <c r="BH79" i="5"/>
  <c r="BH68" i="5"/>
  <c r="BH72" i="5"/>
  <c r="BH82" i="5"/>
  <c r="BH60" i="5"/>
  <c r="BH64" i="5"/>
  <c r="BH80" i="5"/>
  <c r="BH78" i="5"/>
  <c r="BG74" i="5"/>
  <c r="BG32" i="5"/>
  <c r="BG21" i="5"/>
  <c r="BF90" i="5"/>
  <c r="S91" i="5" s="1"/>
  <c r="AR90" i="5"/>
  <c r="R95" i="5" s="1"/>
  <c r="AG8" i="5"/>
  <c r="AG65" i="5"/>
  <c r="AG74" i="5"/>
  <c r="AG56" i="5"/>
  <c r="AG21" i="5"/>
  <c r="AS8" i="5"/>
  <c r="AS32" i="5"/>
  <c r="AS65" i="5"/>
  <c r="BS8" i="5"/>
  <c r="BS65" i="5"/>
  <c r="BS74" i="5"/>
  <c r="BS32" i="5"/>
  <c r="BS21" i="5"/>
  <c r="AF90" i="5"/>
  <c r="S94" i="5" s="1"/>
  <c r="BG8" i="5"/>
  <c r="BG65" i="5"/>
  <c r="BG56" i="5"/>
  <c r="AT56" i="5" l="1"/>
  <c r="AS90" i="5"/>
  <c r="S95" i="5" s="1"/>
  <c r="BH8" i="5"/>
  <c r="BH65" i="5"/>
  <c r="BT8" i="5"/>
  <c r="BT74" i="5"/>
  <c r="BT65" i="5"/>
  <c r="BT32" i="5"/>
  <c r="BU9" i="5"/>
  <c r="BU13" i="5"/>
  <c r="BU17" i="5"/>
  <c r="BU10" i="5"/>
  <c r="BU14" i="5"/>
  <c r="BU18" i="5"/>
  <c r="BU23" i="5"/>
  <c r="BU26" i="5"/>
  <c r="BU30" i="5"/>
  <c r="BU35" i="5"/>
  <c r="BU39" i="5"/>
  <c r="BU24" i="5"/>
  <c r="BU29" i="5"/>
  <c r="BU34" i="5"/>
  <c r="BU38" i="5"/>
  <c r="BU41" i="5"/>
  <c r="BU45" i="5"/>
  <c r="BU49" i="5"/>
  <c r="BU53" i="5"/>
  <c r="BU42" i="5"/>
  <c r="BU46" i="5"/>
  <c r="BU50" i="5"/>
  <c r="BU54" i="5"/>
  <c r="BU59" i="5"/>
  <c r="BU63" i="5"/>
  <c r="BU69" i="5"/>
  <c r="BU73" i="5"/>
  <c r="BU77" i="5"/>
  <c r="BU81" i="5"/>
  <c r="BU70" i="5"/>
  <c r="BU76" i="5"/>
  <c r="BU60" i="5"/>
  <c r="BU64" i="5"/>
  <c r="BU80" i="5"/>
  <c r="BU78" i="5"/>
  <c r="BV7" i="5"/>
  <c r="BU11" i="5"/>
  <c r="BU15" i="5"/>
  <c r="BU19" i="5"/>
  <c r="BU12" i="5"/>
  <c r="BU16" i="5"/>
  <c r="BU20" i="5"/>
  <c r="BU25" i="5"/>
  <c r="BU28" i="5"/>
  <c r="BU33" i="5"/>
  <c r="BU37" i="5"/>
  <c r="BU22" i="5"/>
  <c r="BU27" i="5"/>
  <c r="BU31" i="5"/>
  <c r="BU36" i="5"/>
  <c r="BU40" i="5"/>
  <c r="BU43" i="5"/>
  <c r="BU47" i="5"/>
  <c r="BU51" i="5"/>
  <c r="BU55" i="5"/>
  <c r="BU44" i="5"/>
  <c r="BU48" i="5"/>
  <c r="BU52" i="5"/>
  <c r="BU57" i="5"/>
  <c r="BU61" i="5"/>
  <c r="BU67" i="5"/>
  <c r="BU71" i="5"/>
  <c r="BU75" i="5"/>
  <c r="BU79" i="5"/>
  <c r="BU68" i="5"/>
  <c r="BU72" i="5"/>
  <c r="BU58" i="5"/>
  <c r="BU62" i="5"/>
  <c r="BU66" i="5"/>
  <c r="BU83" i="5"/>
  <c r="BU82" i="5"/>
  <c r="AT32" i="5"/>
  <c r="AT8" i="5"/>
  <c r="AH74" i="5"/>
  <c r="AH56" i="5"/>
  <c r="AH65" i="5"/>
  <c r="AH21" i="5"/>
  <c r="AH32" i="5"/>
  <c r="AJ7" i="5"/>
  <c r="AI12" i="5"/>
  <c r="AI16" i="5"/>
  <c r="AI20" i="5"/>
  <c r="AI11" i="5"/>
  <c r="AI15" i="5"/>
  <c r="AI19" i="5"/>
  <c r="AI24" i="5"/>
  <c r="AI29" i="5"/>
  <c r="AI34" i="5"/>
  <c r="AI38" i="5"/>
  <c r="AI23" i="5"/>
  <c r="AI26" i="5"/>
  <c r="AI30" i="5"/>
  <c r="AI35" i="5"/>
  <c r="AI39" i="5"/>
  <c r="AI44" i="5"/>
  <c r="AI48" i="5"/>
  <c r="AI52" i="5"/>
  <c r="AI58" i="5"/>
  <c r="AI62" i="5"/>
  <c r="AI66" i="5"/>
  <c r="AI70" i="5"/>
  <c r="AI76" i="5"/>
  <c r="AI80" i="5"/>
  <c r="AI41" i="5"/>
  <c r="AI45" i="5"/>
  <c r="AI49" i="5"/>
  <c r="AI53" i="5"/>
  <c r="AI57" i="5"/>
  <c r="AI61" i="5"/>
  <c r="AI67" i="5"/>
  <c r="AI71" i="5"/>
  <c r="AI77" i="5"/>
  <c r="AI75" i="5"/>
  <c r="AI83" i="5"/>
  <c r="AI10" i="5"/>
  <c r="AI14" i="5"/>
  <c r="AI18" i="5"/>
  <c r="AI9" i="5"/>
  <c r="AI13" i="5"/>
  <c r="AI17" i="5"/>
  <c r="AI22" i="5"/>
  <c r="AI27" i="5"/>
  <c r="AI31" i="5"/>
  <c r="AI36" i="5"/>
  <c r="AI40" i="5"/>
  <c r="AI25" i="5"/>
  <c r="AI28" i="5"/>
  <c r="AI33" i="5"/>
  <c r="AI37" i="5"/>
  <c r="AI42" i="5"/>
  <c r="AI46" i="5"/>
  <c r="AI50" i="5"/>
  <c r="AI54" i="5"/>
  <c r="AI60" i="5"/>
  <c r="AI64" i="5"/>
  <c r="AI68" i="5"/>
  <c r="AI72" i="5"/>
  <c r="AI78" i="5"/>
  <c r="AI82" i="5"/>
  <c r="AI43" i="5"/>
  <c r="AI47" i="5"/>
  <c r="AI51" i="5"/>
  <c r="AI55" i="5"/>
  <c r="AI59" i="5"/>
  <c r="AI63" i="5"/>
  <c r="AI69" i="5"/>
  <c r="AI73" i="5"/>
  <c r="AI79" i="5"/>
  <c r="AI81" i="5"/>
  <c r="BG90" i="5"/>
  <c r="T91" i="5" s="1"/>
  <c r="BS90" i="5"/>
  <c r="S92" i="5" s="1"/>
  <c r="AG90" i="5"/>
  <c r="T94" i="5" s="1"/>
  <c r="BH74" i="5"/>
  <c r="BH56" i="5"/>
  <c r="BH21" i="5"/>
  <c r="BH32" i="5"/>
  <c r="BI10" i="5"/>
  <c r="BI14" i="5"/>
  <c r="BI18" i="5"/>
  <c r="BI9" i="5"/>
  <c r="BI13" i="5"/>
  <c r="BI17" i="5"/>
  <c r="BI22" i="5"/>
  <c r="BI27" i="5"/>
  <c r="BI31" i="5"/>
  <c r="BI36" i="5"/>
  <c r="BI40" i="5"/>
  <c r="BI25" i="5"/>
  <c r="BI28" i="5"/>
  <c r="BI33" i="5"/>
  <c r="BI37" i="5"/>
  <c r="BI42" i="5"/>
  <c r="BI46" i="5"/>
  <c r="BI50" i="5"/>
  <c r="BI54" i="5"/>
  <c r="BI60" i="5"/>
  <c r="BI64" i="5"/>
  <c r="BI68" i="5"/>
  <c r="BI72" i="5"/>
  <c r="BI78" i="5"/>
  <c r="BI41" i="5"/>
  <c r="BI57" i="5"/>
  <c r="BI61" i="5"/>
  <c r="BI67" i="5"/>
  <c r="BI45" i="5"/>
  <c r="BI49" i="5"/>
  <c r="BI53" i="5"/>
  <c r="BI69" i="5"/>
  <c r="BI73" i="5"/>
  <c r="BI79" i="5"/>
  <c r="BI81" i="5"/>
  <c r="BJ7" i="5"/>
  <c r="BI12" i="5"/>
  <c r="BI16" i="5"/>
  <c r="BI20" i="5"/>
  <c r="BI11" i="5"/>
  <c r="BI15" i="5"/>
  <c r="BI19" i="5"/>
  <c r="BI24" i="5"/>
  <c r="BI29" i="5"/>
  <c r="BI34" i="5"/>
  <c r="BI38" i="5"/>
  <c r="BI23" i="5"/>
  <c r="BI26" i="5"/>
  <c r="BI30" i="5"/>
  <c r="BI35" i="5"/>
  <c r="BI39" i="5"/>
  <c r="BI44" i="5"/>
  <c r="BI48" i="5"/>
  <c r="BI52" i="5"/>
  <c r="BI58" i="5"/>
  <c r="BI62" i="5"/>
  <c r="BI66" i="5"/>
  <c r="BI70" i="5"/>
  <c r="BI76" i="5"/>
  <c r="BI80" i="5"/>
  <c r="BI43" i="5"/>
  <c r="BI59" i="5"/>
  <c r="BI63" i="5"/>
  <c r="BI75" i="5"/>
  <c r="BI47" i="5"/>
  <c r="BI51" i="5"/>
  <c r="BI55" i="5"/>
  <c r="BI71" i="5"/>
  <c r="BI77" i="5"/>
  <c r="BI82" i="5"/>
  <c r="BI83" i="5"/>
  <c r="BT56" i="5"/>
  <c r="BT21" i="5"/>
  <c r="AT65" i="5"/>
  <c r="AV7" i="5"/>
  <c r="AU11" i="5"/>
  <c r="AU15" i="5"/>
  <c r="AU19" i="5"/>
  <c r="AU12" i="5"/>
  <c r="AU16" i="5"/>
  <c r="AU20" i="5"/>
  <c r="AU25" i="5"/>
  <c r="AU28" i="5"/>
  <c r="AU33" i="5"/>
  <c r="AU37" i="5"/>
  <c r="AU22" i="5"/>
  <c r="AU27" i="5"/>
  <c r="AU31" i="5"/>
  <c r="AU36" i="5"/>
  <c r="AU40" i="5"/>
  <c r="AU43" i="5"/>
  <c r="AU47" i="5"/>
  <c r="AU51" i="5"/>
  <c r="AU55" i="5"/>
  <c r="AU59" i="5"/>
  <c r="AU63" i="5"/>
  <c r="AU69" i="5"/>
  <c r="AU73" i="5"/>
  <c r="AU77" i="5"/>
  <c r="AU81" i="5"/>
  <c r="AU44" i="5"/>
  <c r="AU60" i="5"/>
  <c r="AU64" i="5"/>
  <c r="AU46" i="5"/>
  <c r="AU50" i="5"/>
  <c r="AU54" i="5"/>
  <c r="AU70" i="5"/>
  <c r="AU76" i="5"/>
  <c r="AU82" i="5"/>
  <c r="AU80" i="5"/>
  <c r="AU9" i="5"/>
  <c r="AU13" i="5"/>
  <c r="AU17" i="5"/>
  <c r="AU10" i="5"/>
  <c r="AU14" i="5"/>
  <c r="AU18" i="5"/>
  <c r="AU23" i="5"/>
  <c r="AU26" i="5"/>
  <c r="AU30" i="5"/>
  <c r="AU35" i="5"/>
  <c r="AU39" i="5"/>
  <c r="AU24" i="5"/>
  <c r="AU29" i="5"/>
  <c r="AU34" i="5"/>
  <c r="AU38" i="5"/>
  <c r="AU41" i="5"/>
  <c r="AU45" i="5"/>
  <c r="AU49" i="5"/>
  <c r="AU53" i="5"/>
  <c r="AU57" i="5"/>
  <c r="AU61" i="5"/>
  <c r="AU67" i="5"/>
  <c r="AU71" i="5"/>
  <c r="AU75" i="5"/>
  <c r="AU79" i="5"/>
  <c r="AU42" i="5"/>
  <c r="AU58" i="5"/>
  <c r="AU62" i="5"/>
  <c r="AU66" i="5"/>
  <c r="AU48" i="5"/>
  <c r="AU52" i="5"/>
  <c r="AU68" i="5"/>
  <c r="AU72" i="5"/>
  <c r="AU78" i="5"/>
  <c r="AU83" i="5"/>
  <c r="AT74" i="5"/>
  <c r="AT21" i="5"/>
  <c r="AH8" i="5"/>
  <c r="BI65" i="5" l="1"/>
  <c r="BU65" i="5"/>
  <c r="AU65" i="5"/>
  <c r="AU8" i="5"/>
  <c r="AW7" i="5"/>
  <c r="AV12" i="5"/>
  <c r="AV16" i="5"/>
  <c r="AV20" i="5"/>
  <c r="AV11" i="5"/>
  <c r="AV15" i="5"/>
  <c r="AV19" i="5"/>
  <c r="AV24" i="5"/>
  <c r="AV29" i="5"/>
  <c r="AV34" i="5"/>
  <c r="AV38" i="5"/>
  <c r="AV23" i="5"/>
  <c r="AV26" i="5"/>
  <c r="AV30" i="5"/>
  <c r="AV35" i="5"/>
  <c r="AV39" i="5"/>
  <c r="AV44" i="5"/>
  <c r="AV48" i="5"/>
  <c r="AV52" i="5"/>
  <c r="AV41" i="5"/>
  <c r="AV45" i="5"/>
  <c r="AV49" i="5"/>
  <c r="AV53" i="5"/>
  <c r="AV58" i="5"/>
  <c r="AV62" i="5"/>
  <c r="AV66" i="5"/>
  <c r="AV70" i="5"/>
  <c r="AV76" i="5"/>
  <c r="AV80" i="5"/>
  <c r="AV69" i="5"/>
  <c r="AV73" i="5"/>
  <c r="AV83" i="5"/>
  <c r="AV59" i="5"/>
  <c r="AV63" i="5"/>
  <c r="AV75" i="5"/>
  <c r="AV77" i="5"/>
  <c r="AV10" i="5"/>
  <c r="AV14" i="5"/>
  <c r="AV18" i="5"/>
  <c r="AV9" i="5"/>
  <c r="AV13" i="5"/>
  <c r="AV17" i="5"/>
  <c r="AV22" i="5"/>
  <c r="AV27" i="5"/>
  <c r="AV31" i="5"/>
  <c r="AV36" i="5"/>
  <c r="AV40" i="5"/>
  <c r="AV25" i="5"/>
  <c r="AV28" i="5"/>
  <c r="AV33" i="5"/>
  <c r="AV37" i="5"/>
  <c r="AV42" i="5"/>
  <c r="AV46" i="5"/>
  <c r="AV50" i="5"/>
  <c r="AV54" i="5"/>
  <c r="AV43" i="5"/>
  <c r="AV47" i="5"/>
  <c r="AV51" i="5"/>
  <c r="AV55" i="5"/>
  <c r="AV60" i="5"/>
  <c r="AV64" i="5"/>
  <c r="AV68" i="5"/>
  <c r="AV72" i="5"/>
  <c r="AV78" i="5"/>
  <c r="AV82" i="5"/>
  <c r="AV71" i="5"/>
  <c r="AV79" i="5"/>
  <c r="AV57" i="5"/>
  <c r="AV56" i="5" s="1"/>
  <c r="AV61" i="5"/>
  <c r="AV67" i="5"/>
  <c r="AV81" i="5"/>
  <c r="BI21" i="5"/>
  <c r="AI21" i="5"/>
  <c r="AI74" i="5"/>
  <c r="AJ9" i="5"/>
  <c r="AJ13" i="5"/>
  <c r="AJ17" i="5"/>
  <c r="AJ10" i="5"/>
  <c r="AJ14" i="5"/>
  <c r="AJ18" i="5"/>
  <c r="AJ23" i="5"/>
  <c r="AJ26" i="5"/>
  <c r="AJ30" i="5"/>
  <c r="AJ35" i="5"/>
  <c r="AJ39" i="5"/>
  <c r="AJ24" i="5"/>
  <c r="AJ29" i="5"/>
  <c r="AJ34" i="5"/>
  <c r="AJ38" i="5"/>
  <c r="AJ41" i="5"/>
  <c r="AJ45" i="5"/>
  <c r="AJ49" i="5"/>
  <c r="AJ53" i="5"/>
  <c r="AJ42" i="5"/>
  <c r="AJ46" i="5"/>
  <c r="AJ50" i="5"/>
  <c r="AJ54" i="5"/>
  <c r="AJ59" i="5"/>
  <c r="AJ63" i="5"/>
  <c r="AJ69" i="5"/>
  <c r="AJ73" i="5"/>
  <c r="AJ77" i="5"/>
  <c r="AJ81" i="5"/>
  <c r="AJ70" i="5"/>
  <c r="AJ76" i="5"/>
  <c r="AJ60" i="5"/>
  <c r="AJ64" i="5"/>
  <c r="AJ80" i="5"/>
  <c r="AJ78" i="5"/>
  <c r="AK7" i="5"/>
  <c r="AJ11" i="5"/>
  <c r="AJ15" i="5"/>
  <c r="AJ19" i="5"/>
  <c r="AJ12" i="5"/>
  <c r="AJ16" i="5"/>
  <c r="AJ20" i="5"/>
  <c r="AJ25" i="5"/>
  <c r="AJ28" i="5"/>
  <c r="AJ33" i="5"/>
  <c r="AJ37" i="5"/>
  <c r="AJ22" i="5"/>
  <c r="AJ27" i="5"/>
  <c r="AJ31" i="5"/>
  <c r="AJ36" i="5"/>
  <c r="AJ40" i="5"/>
  <c r="AJ43" i="5"/>
  <c r="AJ47" i="5"/>
  <c r="AJ51" i="5"/>
  <c r="AJ55" i="5"/>
  <c r="AJ44" i="5"/>
  <c r="AJ48" i="5"/>
  <c r="AJ52" i="5"/>
  <c r="AJ57" i="5"/>
  <c r="AJ61" i="5"/>
  <c r="AJ67" i="5"/>
  <c r="AJ71" i="5"/>
  <c r="AJ75" i="5"/>
  <c r="AJ79" i="5"/>
  <c r="AJ68" i="5"/>
  <c r="AJ72" i="5"/>
  <c r="AJ58" i="5"/>
  <c r="AJ62" i="5"/>
  <c r="AJ66" i="5"/>
  <c r="AJ83" i="5"/>
  <c r="AJ82" i="5"/>
  <c r="AT90" i="5"/>
  <c r="T95" i="5" s="1"/>
  <c r="BU74" i="5"/>
  <c r="BU56" i="5"/>
  <c r="BU21" i="5"/>
  <c r="BU32" i="5"/>
  <c r="BU8" i="5"/>
  <c r="BT90" i="5"/>
  <c r="T92" i="5" s="1"/>
  <c r="BH90" i="5"/>
  <c r="U91" i="5" s="1"/>
  <c r="AH90" i="5"/>
  <c r="U94" i="5" s="1"/>
  <c r="AU74" i="5"/>
  <c r="AU56" i="5"/>
  <c r="AU21" i="5"/>
  <c r="AU32" i="5"/>
  <c r="BI74" i="5"/>
  <c r="BJ9" i="5"/>
  <c r="BJ13" i="5"/>
  <c r="BJ17" i="5"/>
  <c r="BJ10" i="5"/>
  <c r="BJ14" i="5"/>
  <c r="BJ18" i="5"/>
  <c r="BJ23" i="5"/>
  <c r="BJ26" i="5"/>
  <c r="BJ30" i="5"/>
  <c r="BJ35" i="5"/>
  <c r="BJ39" i="5"/>
  <c r="BJ24" i="5"/>
  <c r="BJ29" i="5"/>
  <c r="BJ34" i="5"/>
  <c r="BJ38" i="5"/>
  <c r="BJ41" i="5"/>
  <c r="BJ45" i="5"/>
  <c r="BJ49" i="5"/>
  <c r="BJ53" i="5"/>
  <c r="BJ57" i="5"/>
  <c r="BJ61" i="5"/>
  <c r="BJ67" i="5"/>
  <c r="BJ71" i="5"/>
  <c r="BJ75" i="5"/>
  <c r="BJ79" i="5"/>
  <c r="BJ42" i="5"/>
  <c r="BJ58" i="5"/>
  <c r="BJ62" i="5"/>
  <c r="BJ66" i="5"/>
  <c r="BJ46" i="5"/>
  <c r="BJ50" i="5"/>
  <c r="BJ54" i="5"/>
  <c r="BJ70" i="5"/>
  <c r="BJ76" i="5"/>
  <c r="BJ83" i="5"/>
  <c r="BK7" i="5"/>
  <c r="BJ11" i="5"/>
  <c r="BJ15" i="5"/>
  <c r="BJ19" i="5"/>
  <c r="BJ12" i="5"/>
  <c r="BJ16" i="5"/>
  <c r="BJ20" i="5"/>
  <c r="BJ25" i="5"/>
  <c r="BJ28" i="5"/>
  <c r="BJ33" i="5"/>
  <c r="BJ37" i="5"/>
  <c r="BJ22" i="5"/>
  <c r="BJ27" i="5"/>
  <c r="BJ31" i="5"/>
  <c r="BJ36" i="5"/>
  <c r="BJ40" i="5"/>
  <c r="BJ43" i="5"/>
  <c r="BJ47" i="5"/>
  <c r="BJ51" i="5"/>
  <c r="BJ55" i="5"/>
  <c r="BJ59" i="5"/>
  <c r="BJ63" i="5"/>
  <c r="BJ69" i="5"/>
  <c r="BJ73" i="5"/>
  <c r="BJ77" i="5"/>
  <c r="BJ81" i="5"/>
  <c r="BJ44" i="5"/>
  <c r="BJ60" i="5"/>
  <c r="BJ64" i="5"/>
  <c r="BJ82" i="5"/>
  <c r="BJ48" i="5"/>
  <c r="BJ52" i="5"/>
  <c r="BJ68" i="5"/>
  <c r="BJ72" i="5"/>
  <c r="BJ78" i="5"/>
  <c r="BJ80" i="5"/>
  <c r="BI56" i="5"/>
  <c r="BI32" i="5"/>
  <c r="BI8" i="5"/>
  <c r="AI32" i="5"/>
  <c r="AI8" i="5"/>
  <c r="AI56" i="5"/>
  <c r="AI65" i="5"/>
  <c r="BW7" i="5"/>
  <c r="BV12" i="5"/>
  <c r="BV16" i="5"/>
  <c r="BV20" i="5"/>
  <c r="BV11" i="5"/>
  <c r="BV15" i="5"/>
  <c r="BV19" i="5"/>
  <c r="BV24" i="5"/>
  <c r="BV29" i="5"/>
  <c r="BV34" i="5"/>
  <c r="BV38" i="5"/>
  <c r="BV25" i="5"/>
  <c r="BV28" i="5"/>
  <c r="BV33" i="5"/>
  <c r="BV37" i="5"/>
  <c r="BV42" i="5"/>
  <c r="BV46" i="5"/>
  <c r="BV50" i="5"/>
  <c r="BV54" i="5"/>
  <c r="BV43" i="5"/>
  <c r="BV47" i="5"/>
  <c r="BV51" i="5"/>
  <c r="BV55" i="5"/>
  <c r="BV60" i="5"/>
  <c r="BV64" i="5"/>
  <c r="BV68" i="5"/>
  <c r="BV72" i="5"/>
  <c r="BV78" i="5"/>
  <c r="BV40" i="5"/>
  <c r="BV71" i="5"/>
  <c r="BV79" i="5"/>
  <c r="BV59" i="5"/>
  <c r="BV63" i="5"/>
  <c r="BV75" i="5"/>
  <c r="BV82" i="5"/>
  <c r="BV83" i="5"/>
  <c r="BV10" i="5"/>
  <c r="BV14" i="5"/>
  <c r="BV18" i="5"/>
  <c r="BV9" i="5"/>
  <c r="BV13" i="5"/>
  <c r="BV17" i="5"/>
  <c r="BV22" i="5"/>
  <c r="BV27" i="5"/>
  <c r="BV31" i="5"/>
  <c r="BV36" i="5"/>
  <c r="BV23" i="5"/>
  <c r="BV26" i="5"/>
  <c r="BV30" i="5"/>
  <c r="BV35" i="5"/>
  <c r="BV39" i="5"/>
  <c r="BV44" i="5"/>
  <c r="BV48" i="5"/>
  <c r="BV52" i="5"/>
  <c r="BV41" i="5"/>
  <c r="BV45" i="5"/>
  <c r="BV49" i="5"/>
  <c r="BV53" i="5"/>
  <c r="BV58" i="5"/>
  <c r="BV62" i="5"/>
  <c r="BV66" i="5"/>
  <c r="BV70" i="5"/>
  <c r="BV76" i="5"/>
  <c r="BV80" i="5"/>
  <c r="BV69" i="5"/>
  <c r="BV77" i="5"/>
  <c r="BV57" i="5"/>
  <c r="BV56" i="5" s="1"/>
  <c r="BV61" i="5"/>
  <c r="BV67" i="5"/>
  <c r="BV81" i="5"/>
  <c r="BV73" i="5"/>
  <c r="BV65" i="5" l="1"/>
  <c r="BV21" i="5"/>
  <c r="BX7" i="5"/>
  <c r="BW11" i="5"/>
  <c r="BW15" i="5"/>
  <c r="BW19" i="5"/>
  <c r="BW12" i="5"/>
  <c r="BW16" i="5"/>
  <c r="BW20" i="5"/>
  <c r="BW25" i="5"/>
  <c r="BW28" i="5"/>
  <c r="BW33" i="5"/>
  <c r="BW37" i="5"/>
  <c r="BW22" i="5"/>
  <c r="BW27" i="5"/>
  <c r="BW31" i="5"/>
  <c r="BW36" i="5"/>
  <c r="BW40" i="5"/>
  <c r="BW43" i="5"/>
  <c r="BW47" i="5"/>
  <c r="BW51" i="5"/>
  <c r="BW55" i="5"/>
  <c r="BW59" i="5"/>
  <c r="BW63" i="5"/>
  <c r="BW69" i="5"/>
  <c r="BW73" i="5"/>
  <c r="BW77" i="5"/>
  <c r="BW81" i="5"/>
  <c r="BW58" i="5"/>
  <c r="BW62" i="5"/>
  <c r="BW66" i="5"/>
  <c r="BW44" i="5"/>
  <c r="BW48" i="5"/>
  <c r="BW52" i="5"/>
  <c r="BW68" i="5"/>
  <c r="BW72" i="5"/>
  <c r="BW78" i="5"/>
  <c r="BW82" i="5"/>
  <c r="BW9" i="5"/>
  <c r="BW13" i="5"/>
  <c r="BW17" i="5"/>
  <c r="BW10" i="5"/>
  <c r="BW14" i="5"/>
  <c r="BW18" i="5"/>
  <c r="BW23" i="5"/>
  <c r="BW26" i="5"/>
  <c r="BW30" i="5"/>
  <c r="BW35" i="5"/>
  <c r="BW39" i="5"/>
  <c r="BW24" i="5"/>
  <c r="BW29" i="5"/>
  <c r="BW34" i="5"/>
  <c r="BW38" i="5"/>
  <c r="BW41" i="5"/>
  <c r="BW45" i="5"/>
  <c r="BW49" i="5"/>
  <c r="BW53" i="5"/>
  <c r="BW57" i="5"/>
  <c r="BW61" i="5"/>
  <c r="BW67" i="5"/>
  <c r="BW71" i="5"/>
  <c r="BW75" i="5"/>
  <c r="BW79" i="5"/>
  <c r="BW42" i="5"/>
  <c r="BW60" i="5"/>
  <c r="BW64" i="5"/>
  <c r="BW80" i="5"/>
  <c r="BW46" i="5"/>
  <c r="BW50" i="5"/>
  <c r="BW54" i="5"/>
  <c r="BW70" i="5"/>
  <c r="BW76" i="5"/>
  <c r="BW83" i="5"/>
  <c r="BJ21" i="5"/>
  <c r="BJ32" i="5"/>
  <c r="BJ65" i="5"/>
  <c r="BJ8" i="5"/>
  <c r="AK10" i="5"/>
  <c r="AK14" i="5"/>
  <c r="AK18" i="5"/>
  <c r="AK9" i="5"/>
  <c r="AK13" i="5"/>
  <c r="AK17" i="5"/>
  <c r="AK22" i="5"/>
  <c r="AK27" i="5"/>
  <c r="AK31" i="5"/>
  <c r="AK36" i="5"/>
  <c r="AK40" i="5"/>
  <c r="AK25" i="5"/>
  <c r="AK28" i="5"/>
  <c r="AK33" i="5"/>
  <c r="AK37" i="5"/>
  <c r="AK42" i="5"/>
  <c r="AK46" i="5"/>
  <c r="AK50" i="5"/>
  <c r="AK54" i="5"/>
  <c r="AK43" i="5"/>
  <c r="AK47" i="5"/>
  <c r="AK51" i="5"/>
  <c r="AK55" i="5"/>
  <c r="AK60" i="5"/>
  <c r="AK64" i="5"/>
  <c r="AK68" i="5"/>
  <c r="AK72" i="5"/>
  <c r="AK78" i="5"/>
  <c r="AK82" i="5"/>
  <c r="AK71" i="5"/>
  <c r="AK79" i="5"/>
  <c r="AK57" i="5"/>
  <c r="AK61" i="5"/>
  <c r="AK67" i="5"/>
  <c r="AK81" i="5"/>
  <c r="AL7" i="5"/>
  <c r="AK12" i="5"/>
  <c r="AK16" i="5"/>
  <c r="AK20" i="5"/>
  <c r="AK11" i="5"/>
  <c r="AK15" i="5"/>
  <c r="AK19" i="5"/>
  <c r="AK24" i="5"/>
  <c r="AK29" i="5"/>
  <c r="AK34" i="5"/>
  <c r="AK38" i="5"/>
  <c r="AK23" i="5"/>
  <c r="AK26" i="5"/>
  <c r="AK30" i="5"/>
  <c r="AK35" i="5"/>
  <c r="AK39" i="5"/>
  <c r="AK44" i="5"/>
  <c r="AK48" i="5"/>
  <c r="AK52" i="5"/>
  <c r="AK41" i="5"/>
  <c r="AK45" i="5"/>
  <c r="AK49" i="5"/>
  <c r="AK53" i="5"/>
  <c r="AK58" i="5"/>
  <c r="AK62" i="5"/>
  <c r="AK66" i="5"/>
  <c r="AK70" i="5"/>
  <c r="AK76" i="5"/>
  <c r="AK80" i="5"/>
  <c r="AK69" i="5"/>
  <c r="AK73" i="5"/>
  <c r="AK83" i="5"/>
  <c r="AK59" i="5"/>
  <c r="AK63" i="5"/>
  <c r="AK75" i="5"/>
  <c r="AK77" i="5"/>
  <c r="AV32" i="5"/>
  <c r="AV8" i="5"/>
  <c r="AV65" i="5"/>
  <c r="AU90" i="5"/>
  <c r="U95" i="5" s="1"/>
  <c r="BV8" i="5"/>
  <c r="BV74" i="5"/>
  <c r="BV32" i="5"/>
  <c r="AI90" i="5"/>
  <c r="V94" i="5" s="1"/>
  <c r="BI90" i="5"/>
  <c r="V91" i="5" s="1"/>
  <c r="BL7" i="5"/>
  <c r="BK12" i="5"/>
  <c r="BK16" i="5"/>
  <c r="BK20" i="5"/>
  <c r="BK11" i="5"/>
  <c r="BK15" i="5"/>
  <c r="BK19" i="5"/>
  <c r="BK24" i="5"/>
  <c r="BK29" i="5"/>
  <c r="BK34" i="5"/>
  <c r="BK38" i="5"/>
  <c r="BK23" i="5"/>
  <c r="BK26" i="5"/>
  <c r="BK30" i="5"/>
  <c r="BK35" i="5"/>
  <c r="BK39" i="5"/>
  <c r="BK44" i="5"/>
  <c r="BK48" i="5"/>
  <c r="BK52" i="5"/>
  <c r="BK41" i="5"/>
  <c r="BK45" i="5"/>
  <c r="BK49" i="5"/>
  <c r="BK53" i="5"/>
  <c r="BK58" i="5"/>
  <c r="BK62" i="5"/>
  <c r="BK66" i="5"/>
  <c r="BK70" i="5"/>
  <c r="BK76" i="5"/>
  <c r="BK80" i="5"/>
  <c r="BK71" i="5"/>
  <c r="BK79" i="5"/>
  <c r="BK59" i="5"/>
  <c r="BK63" i="5"/>
  <c r="BK75" i="5"/>
  <c r="BK82" i="5"/>
  <c r="BK83" i="5"/>
  <c r="BK10" i="5"/>
  <c r="BK14" i="5"/>
  <c r="BK18" i="5"/>
  <c r="BK9" i="5"/>
  <c r="BK13" i="5"/>
  <c r="BK17" i="5"/>
  <c r="BK22" i="5"/>
  <c r="BK27" i="5"/>
  <c r="BK31" i="5"/>
  <c r="BK36" i="5"/>
  <c r="BK40" i="5"/>
  <c r="BK25" i="5"/>
  <c r="BK28" i="5"/>
  <c r="BK33" i="5"/>
  <c r="BK37" i="5"/>
  <c r="BK42" i="5"/>
  <c r="BK46" i="5"/>
  <c r="BK50" i="5"/>
  <c r="BK54" i="5"/>
  <c r="BK43" i="5"/>
  <c r="BK47" i="5"/>
  <c r="BK51" i="5"/>
  <c r="BK55" i="5"/>
  <c r="BK60" i="5"/>
  <c r="BK64" i="5"/>
  <c r="BK68" i="5"/>
  <c r="BK72" i="5"/>
  <c r="BK78" i="5"/>
  <c r="BK69" i="5"/>
  <c r="BK77" i="5"/>
  <c r="BK57" i="5"/>
  <c r="BK61" i="5"/>
  <c r="BK67" i="5"/>
  <c r="BK81" i="5"/>
  <c r="BK73" i="5"/>
  <c r="BJ74" i="5"/>
  <c r="BJ56" i="5"/>
  <c r="BU90" i="5"/>
  <c r="U92" i="5" s="1"/>
  <c r="AJ65" i="5"/>
  <c r="AJ74" i="5"/>
  <c r="AJ56" i="5"/>
  <c r="AJ21" i="5"/>
  <c r="AJ32" i="5"/>
  <c r="AJ8" i="5"/>
  <c r="AV21" i="5"/>
  <c r="AV74" i="5"/>
  <c r="AW9" i="5"/>
  <c r="AW13" i="5"/>
  <c r="AW17" i="5"/>
  <c r="AW10" i="5"/>
  <c r="AW14" i="5"/>
  <c r="AW18" i="5"/>
  <c r="AW23" i="5"/>
  <c r="AW26" i="5"/>
  <c r="AW30" i="5"/>
  <c r="AW35" i="5"/>
  <c r="AW39" i="5"/>
  <c r="AW24" i="5"/>
  <c r="AW29" i="5"/>
  <c r="AW34" i="5"/>
  <c r="AW38" i="5"/>
  <c r="AW41" i="5"/>
  <c r="AW45" i="5"/>
  <c r="AW49" i="5"/>
  <c r="AW53" i="5"/>
  <c r="AW42" i="5"/>
  <c r="AW46" i="5"/>
  <c r="AW50" i="5"/>
  <c r="AW54" i="5"/>
  <c r="AW59" i="5"/>
  <c r="AW63" i="5"/>
  <c r="AW69" i="5"/>
  <c r="AW73" i="5"/>
  <c r="AW77" i="5"/>
  <c r="AW81" i="5"/>
  <c r="AW70" i="5"/>
  <c r="AW78" i="5"/>
  <c r="AW60" i="5"/>
  <c r="AW64" i="5"/>
  <c r="AW80" i="5"/>
  <c r="AW76" i="5"/>
  <c r="AX7" i="5"/>
  <c r="AW11" i="5"/>
  <c r="AW15" i="5"/>
  <c r="AW19" i="5"/>
  <c r="AW12" i="5"/>
  <c r="AW16" i="5"/>
  <c r="AW20" i="5"/>
  <c r="AW25" i="5"/>
  <c r="AW28" i="5"/>
  <c r="AW33" i="5"/>
  <c r="AW37" i="5"/>
  <c r="AW22" i="5"/>
  <c r="AW27" i="5"/>
  <c r="AW31" i="5"/>
  <c r="AW36" i="5"/>
  <c r="AW40" i="5"/>
  <c r="AW43" i="5"/>
  <c r="AW47" i="5"/>
  <c r="AW51" i="5"/>
  <c r="AW55" i="5"/>
  <c r="AW44" i="5"/>
  <c r="AW48" i="5"/>
  <c r="AW52" i="5"/>
  <c r="AW57" i="5"/>
  <c r="AW61" i="5"/>
  <c r="AW67" i="5"/>
  <c r="AW71" i="5"/>
  <c r="AW75" i="5"/>
  <c r="AW79" i="5"/>
  <c r="AW68" i="5"/>
  <c r="AW72" i="5"/>
  <c r="AW58" i="5"/>
  <c r="AW62" i="5"/>
  <c r="AW66" i="5"/>
  <c r="AW65" i="5" s="1"/>
  <c r="AW83" i="5"/>
  <c r="AW82" i="5"/>
  <c r="BK56" i="5" l="1"/>
  <c r="AW74" i="5"/>
  <c r="AW56" i="5"/>
  <c r="AW21" i="5"/>
  <c r="AW32" i="5"/>
  <c r="AW8" i="5"/>
  <c r="BK21" i="5"/>
  <c r="BL11" i="5"/>
  <c r="BL15" i="5"/>
  <c r="BL19" i="5"/>
  <c r="BL10" i="5"/>
  <c r="BL14" i="5"/>
  <c r="BL18" i="5"/>
  <c r="BL23" i="5"/>
  <c r="BL26" i="5"/>
  <c r="BL30" i="5"/>
  <c r="BL35" i="5"/>
  <c r="BL39" i="5"/>
  <c r="BL24" i="5"/>
  <c r="BL29" i="5"/>
  <c r="BL34" i="5"/>
  <c r="BL38" i="5"/>
  <c r="BL41" i="5"/>
  <c r="BL45" i="5"/>
  <c r="BL49" i="5"/>
  <c r="BL53" i="5"/>
  <c r="BL42" i="5"/>
  <c r="BL46" i="5"/>
  <c r="BL50" i="5"/>
  <c r="BL54" i="5"/>
  <c r="BL59" i="5"/>
  <c r="BL63" i="5"/>
  <c r="BL69" i="5"/>
  <c r="BL73" i="5"/>
  <c r="BL77" i="5"/>
  <c r="BL81" i="5"/>
  <c r="BL70" i="5"/>
  <c r="BL76" i="5"/>
  <c r="BL58" i="5"/>
  <c r="BL62" i="5"/>
  <c r="BL66" i="5"/>
  <c r="BL83" i="5"/>
  <c r="BL9" i="5"/>
  <c r="BL13" i="5"/>
  <c r="BL17" i="5"/>
  <c r="BM7" i="5"/>
  <c r="BL12" i="5"/>
  <c r="BL16" i="5"/>
  <c r="BL20" i="5"/>
  <c r="BL25" i="5"/>
  <c r="BL28" i="5"/>
  <c r="BL33" i="5"/>
  <c r="BL37" i="5"/>
  <c r="BL22" i="5"/>
  <c r="BL27" i="5"/>
  <c r="BL31" i="5"/>
  <c r="BL36" i="5"/>
  <c r="BL40" i="5"/>
  <c r="BL43" i="5"/>
  <c r="BL47" i="5"/>
  <c r="BL51" i="5"/>
  <c r="BL55" i="5"/>
  <c r="BL44" i="5"/>
  <c r="BL48" i="5"/>
  <c r="BL52" i="5"/>
  <c r="BL57" i="5"/>
  <c r="BL61" i="5"/>
  <c r="BL67" i="5"/>
  <c r="BL71" i="5"/>
  <c r="BL75" i="5"/>
  <c r="BL79" i="5"/>
  <c r="BL68" i="5"/>
  <c r="BL72" i="5"/>
  <c r="BL82" i="5"/>
  <c r="BL60" i="5"/>
  <c r="BL64" i="5"/>
  <c r="BL80" i="5"/>
  <c r="BL78" i="5"/>
  <c r="AV90" i="5"/>
  <c r="V95" i="5" s="1"/>
  <c r="AK65" i="5"/>
  <c r="AK21" i="5"/>
  <c r="BW74" i="5"/>
  <c r="BW56" i="5"/>
  <c r="BW21" i="5"/>
  <c r="BW32" i="5"/>
  <c r="AX10" i="5"/>
  <c r="AX14" i="5"/>
  <c r="AX18" i="5"/>
  <c r="AY7" i="5"/>
  <c r="AX11" i="5"/>
  <c r="AX15" i="5"/>
  <c r="AX19" i="5"/>
  <c r="AX24" i="5"/>
  <c r="AX29" i="5"/>
  <c r="AX34" i="5"/>
  <c r="AX38" i="5"/>
  <c r="AX23" i="5"/>
  <c r="AX26" i="5"/>
  <c r="AX30" i="5"/>
  <c r="AX35" i="5"/>
  <c r="AX39" i="5"/>
  <c r="AX44" i="5"/>
  <c r="AX48" i="5"/>
  <c r="AX52" i="5"/>
  <c r="AX58" i="5"/>
  <c r="AX62" i="5"/>
  <c r="AX66" i="5"/>
  <c r="AX70" i="5"/>
  <c r="AX76" i="5"/>
  <c r="AX80" i="5"/>
  <c r="AX41" i="5"/>
  <c r="AX45" i="5"/>
  <c r="AX49" i="5"/>
  <c r="AX53" i="5"/>
  <c r="AX57" i="5"/>
  <c r="AX61" i="5"/>
  <c r="AX67" i="5"/>
  <c r="AX69" i="5"/>
  <c r="AX73" i="5"/>
  <c r="AX79" i="5"/>
  <c r="AX83" i="5"/>
  <c r="AX12" i="5"/>
  <c r="AX16" i="5"/>
  <c r="AX20" i="5"/>
  <c r="AX9" i="5"/>
  <c r="AX13" i="5"/>
  <c r="AX17" i="5"/>
  <c r="AX22" i="5"/>
  <c r="AX27" i="5"/>
  <c r="AX31" i="5"/>
  <c r="AX36" i="5"/>
  <c r="AX40" i="5"/>
  <c r="AX25" i="5"/>
  <c r="AX28" i="5"/>
  <c r="AX33" i="5"/>
  <c r="AX37" i="5"/>
  <c r="AX42" i="5"/>
  <c r="AX46" i="5"/>
  <c r="AX50" i="5"/>
  <c r="AX54" i="5"/>
  <c r="AX60" i="5"/>
  <c r="AX64" i="5"/>
  <c r="AX68" i="5"/>
  <c r="AX72" i="5"/>
  <c r="AX78" i="5"/>
  <c r="AX82" i="5"/>
  <c r="AX43" i="5"/>
  <c r="AX47" i="5"/>
  <c r="AX51" i="5"/>
  <c r="AX55" i="5"/>
  <c r="AX59" i="5"/>
  <c r="AX63" i="5"/>
  <c r="AX75" i="5"/>
  <c r="AX71" i="5"/>
  <c r="AX77" i="5"/>
  <c r="AX81" i="5"/>
  <c r="AJ90" i="5"/>
  <c r="W94" i="5" s="1"/>
  <c r="BK32" i="5"/>
  <c r="BK8" i="5"/>
  <c r="BK74" i="5"/>
  <c r="BK65" i="5"/>
  <c r="BV90" i="5"/>
  <c r="V92" i="5" s="1"/>
  <c r="AK74" i="5"/>
  <c r="AL11" i="5"/>
  <c r="AL15" i="5"/>
  <c r="AL19" i="5"/>
  <c r="AL10" i="5"/>
  <c r="AL14" i="5"/>
  <c r="AL18" i="5"/>
  <c r="AL23" i="5"/>
  <c r="AL26" i="5"/>
  <c r="AL30" i="5"/>
  <c r="AL35" i="5"/>
  <c r="AL39" i="5"/>
  <c r="AL24" i="5"/>
  <c r="AL29" i="5"/>
  <c r="AL34" i="5"/>
  <c r="AL38" i="5"/>
  <c r="AL41" i="5"/>
  <c r="AL45" i="5"/>
  <c r="AL49" i="5"/>
  <c r="AL53" i="5"/>
  <c r="AL57" i="5"/>
  <c r="AL61" i="5"/>
  <c r="AL67" i="5"/>
  <c r="AL71" i="5"/>
  <c r="AL75" i="5"/>
  <c r="AL79" i="5"/>
  <c r="AL42" i="5"/>
  <c r="AL58" i="5"/>
  <c r="AL62" i="5"/>
  <c r="AL66" i="5"/>
  <c r="AL48" i="5"/>
  <c r="AL52" i="5"/>
  <c r="AL68" i="5"/>
  <c r="AL72" i="5"/>
  <c r="AL78" i="5"/>
  <c r="AL83" i="5"/>
  <c r="AL9" i="5"/>
  <c r="AL13" i="5"/>
  <c r="AL17" i="5"/>
  <c r="AM7" i="5"/>
  <c r="AL12" i="5"/>
  <c r="AL16" i="5"/>
  <c r="AL20" i="5"/>
  <c r="AL25" i="5"/>
  <c r="AL28" i="5"/>
  <c r="AL33" i="5"/>
  <c r="AL37" i="5"/>
  <c r="AL22" i="5"/>
  <c r="AL27" i="5"/>
  <c r="AL31" i="5"/>
  <c r="AL36" i="5"/>
  <c r="AL40" i="5"/>
  <c r="AL43" i="5"/>
  <c r="AL47" i="5"/>
  <c r="AL51" i="5"/>
  <c r="AL55" i="5"/>
  <c r="AL59" i="5"/>
  <c r="AL63" i="5"/>
  <c r="AL69" i="5"/>
  <c r="AL73" i="5"/>
  <c r="AL77" i="5"/>
  <c r="AL81" i="5"/>
  <c r="AL44" i="5"/>
  <c r="AL60" i="5"/>
  <c r="AL64" i="5"/>
  <c r="AL46" i="5"/>
  <c r="AL50" i="5"/>
  <c r="AL54" i="5"/>
  <c r="AL70" i="5"/>
  <c r="AL76" i="5"/>
  <c r="AL82" i="5"/>
  <c r="AL80" i="5"/>
  <c r="AK56" i="5"/>
  <c r="AK32" i="5"/>
  <c r="AK8" i="5"/>
  <c r="BJ90" i="5"/>
  <c r="W91" i="5" s="1"/>
  <c r="BW8" i="5"/>
  <c r="BW65" i="5"/>
  <c r="BX10" i="5"/>
  <c r="BX14" i="5"/>
  <c r="BX18" i="5"/>
  <c r="BY7" i="5"/>
  <c r="BX11" i="5"/>
  <c r="BX15" i="5"/>
  <c r="BX19" i="5"/>
  <c r="BX24" i="5"/>
  <c r="BX29" i="5"/>
  <c r="BX34" i="5"/>
  <c r="BX38" i="5"/>
  <c r="BX25" i="5"/>
  <c r="BX28" i="5"/>
  <c r="BX33" i="5"/>
  <c r="BX37" i="5"/>
  <c r="BX42" i="5"/>
  <c r="BX46" i="5"/>
  <c r="BX50" i="5"/>
  <c r="BX54" i="5"/>
  <c r="BX58" i="5"/>
  <c r="BX62" i="5"/>
  <c r="BX66" i="5"/>
  <c r="BX70" i="5"/>
  <c r="BX76" i="5"/>
  <c r="BX80" i="5"/>
  <c r="BX43" i="5"/>
  <c r="BX59" i="5"/>
  <c r="BX63" i="5"/>
  <c r="BX75" i="5"/>
  <c r="BX47" i="5"/>
  <c r="BX51" i="5"/>
  <c r="BX55" i="5"/>
  <c r="BX71" i="5"/>
  <c r="BX77" i="5"/>
  <c r="BX82" i="5"/>
  <c r="BX83" i="5"/>
  <c r="BX12" i="5"/>
  <c r="BX16" i="5"/>
  <c r="BX20" i="5"/>
  <c r="BX9" i="5"/>
  <c r="BX13" i="5"/>
  <c r="BX17" i="5"/>
  <c r="BX22" i="5"/>
  <c r="BX27" i="5"/>
  <c r="BX31" i="5"/>
  <c r="BX36" i="5"/>
  <c r="BX23" i="5"/>
  <c r="BX26" i="5"/>
  <c r="BX30" i="5"/>
  <c r="BX35" i="5"/>
  <c r="BX39" i="5"/>
  <c r="BX44" i="5"/>
  <c r="BX48" i="5"/>
  <c r="BX52" i="5"/>
  <c r="BX40" i="5"/>
  <c r="BX60" i="5"/>
  <c r="BX64" i="5"/>
  <c r="BX68" i="5"/>
  <c r="BX72" i="5"/>
  <c r="BX78" i="5"/>
  <c r="BX41" i="5"/>
  <c r="BX57" i="5"/>
  <c r="BX61" i="5"/>
  <c r="BX67" i="5"/>
  <c r="BX45" i="5"/>
  <c r="BX49" i="5"/>
  <c r="BX53" i="5"/>
  <c r="BX69" i="5"/>
  <c r="BX73" i="5"/>
  <c r="BX79" i="5"/>
  <c r="BX81" i="5"/>
  <c r="BW90" i="5" l="1"/>
  <c r="W92" i="5" s="1"/>
  <c r="AK90" i="5"/>
  <c r="X94" i="5" s="1"/>
  <c r="BX21" i="5"/>
  <c r="BX74" i="5"/>
  <c r="AL8" i="5"/>
  <c r="AL74" i="5"/>
  <c r="AL56" i="5"/>
  <c r="BK90" i="5"/>
  <c r="X91" i="5" s="1"/>
  <c r="AX74" i="5"/>
  <c r="AX32" i="5"/>
  <c r="AX8" i="5"/>
  <c r="AX56" i="5"/>
  <c r="AX65" i="5"/>
  <c r="AZ7" i="5"/>
  <c r="AY11" i="5"/>
  <c r="AY15" i="5"/>
  <c r="AY19" i="5"/>
  <c r="AY12" i="5"/>
  <c r="AY16" i="5"/>
  <c r="AY20" i="5"/>
  <c r="AY25" i="5"/>
  <c r="AY28" i="5"/>
  <c r="AY33" i="5"/>
  <c r="AY37" i="5"/>
  <c r="AY22" i="5"/>
  <c r="AY27" i="5"/>
  <c r="AY31" i="5"/>
  <c r="AY36" i="5"/>
  <c r="AY40" i="5"/>
  <c r="AY43" i="5"/>
  <c r="AY47" i="5"/>
  <c r="AY51" i="5"/>
  <c r="AY55" i="5"/>
  <c r="AY59" i="5"/>
  <c r="AY63" i="5"/>
  <c r="AY69" i="5"/>
  <c r="AY73" i="5"/>
  <c r="AY77" i="5"/>
  <c r="AY81" i="5"/>
  <c r="AY44" i="5"/>
  <c r="AY48" i="5"/>
  <c r="AY52" i="5"/>
  <c r="AY58" i="5"/>
  <c r="AY62" i="5"/>
  <c r="AY66" i="5"/>
  <c r="AY70" i="5"/>
  <c r="AY76" i="5"/>
  <c r="AY82" i="5"/>
  <c r="AY80" i="5"/>
  <c r="AY9" i="5"/>
  <c r="AY13" i="5"/>
  <c r="AY17" i="5"/>
  <c r="AY10" i="5"/>
  <c r="AY14" i="5"/>
  <c r="AY18" i="5"/>
  <c r="AY23" i="5"/>
  <c r="AY26" i="5"/>
  <c r="AY30" i="5"/>
  <c r="AY35" i="5"/>
  <c r="AY39" i="5"/>
  <c r="AY24" i="5"/>
  <c r="AY29" i="5"/>
  <c r="AY34" i="5"/>
  <c r="AY38" i="5"/>
  <c r="AY41" i="5"/>
  <c r="AY45" i="5"/>
  <c r="AY49" i="5"/>
  <c r="AY53" i="5"/>
  <c r="AY57" i="5"/>
  <c r="AY61" i="5"/>
  <c r="AY67" i="5"/>
  <c r="AY71" i="5"/>
  <c r="AY75" i="5"/>
  <c r="AY79" i="5"/>
  <c r="AY42" i="5"/>
  <c r="AY46" i="5"/>
  <c r="AY50" i="5"/>
  <c r="AY54" i="5"/>
  <c r="AY60" i="5"/>
  <c r="AY64" i="5"/>
  <c r="AY68" i="5"/>
  <c r="AY72" i="5"/>
  <c r="AY78" i="5"/>
  <c r="AY83" i="5"/>
  <c r="BL8" i="5"/>
  <c r="BL65" i="5"/>
  <c r="BX56" i="5"/>
  <c r="BX8" i="5"/>
  <c r="BX65" i="5"/>
  <c r="BX32" i="5"/>
  <c r="BY9" i="5"/>
  <c r="BY13" i="5"/>
  <c r="BY17" i="5"/>
  <c r="BY10" i="5"/>
  <c r="BY14" i="5"/>
  <c r="BY18" i="5"/>
  <c r="BY23" i="5"/>
  <c r="BY26" i="5"/>
  <c r="BY30" i="5"/>
  <c r="BY35" i="5"/>
  <c r="BY39" i="5"/>
  <c r="BY24" i="5"/>
  <c r="BY29" i="5"/>
  <c r="BY34" i="5"/>
  <c r="BY38" i="5"/>
  <c r="BY41" i="5"/>
  <c r="BY45" i="5"/>
  <c r="BY49" i="5"/>
  <c r="BY53" i="5"/>
  <c r="BY42" i="5"/>
  <c r="BY46" i="5"/>
  <c r="BY50" i="5"/>
  <c r="BY54" i="5"/>
  <c r="BY59" i="5"/>
  <c r="BY63" i="5"/>
  <c r="BY69" i="5"/>
  <c r="BY73" i="5"/>
  <c r="BY77" i="5"/>
  <c r="BY81" i="5"/>
  <c r="BY70" i="5"/>
  <c r="BY76" i="5"/>
  <c r="BY58" i="5"/>
  <c r="BY62" i="5"/>
  <c r="BY66" i="5"/>
  <c r="BY83" i="5"/>
  <c r="BZ7" i="5"/>
  <c r="BY11" i="5"/>
  <c r="BY15" i="5"/>
  <c r="BY19" i="5"/>
  <c r="BY12" i="5"/>
  <c r="BY16" i="5"/>
  <c r="BY20" i="5"/>
  <c r="BY25" i="5"/>
  <c r="BY28" i="5"/>
  <c r="BY33" i="5"/>
  <c r="BY37" i="5"/>
  <c r="BY22" i="5"/>
  <c r="BY27" i="5"/>
  <c r="BY31" i="5"/>
  <c r="BY36" i="5"/>
  <c r="BY40" i="5"/>
  <c r="BY43" i="5"/>
  <c r="BY47" i="5"/>
  <c r="BY51" i="5"/>
  <c r="BY55" i="5"/>
  <c r="BY44" i="5"/>
  <c r="BY48" i="5"/>
  <c r="BY52" i="5"/>
  <c r="BY57" i="5"/>
  <c r="BY61" i="5"/>
  <c r="BY67" i="5"/>
  <c r="BY71" i="5"/>
  <c r="BY75" i="5"/>
  <c r="BY79" i="5"/>
  <c r="BY68" i="5"/>
  <c r="BY72" i="5"/>
  <c r="BY78" i="5"/>
  <c r="BY60" i="5"/>
  <c r="BY64" i="5"/>
  <c r="BY80" i="5"/>
  <c r="BY82" i="5"/>
  <c r="AL21" i="5"/>
  <c r="AL32" i="5"/>
  <c r="AM10" i="5"/>
  <c r="AM14" i="5"/>
  <c r="AM18" i="5"/>
  <c r="AM9" i="5"/>
  <c r="AM13" i="5"/>
  <c r="AM17" i="5"/>
  <c r="AM22" i="5"/>
  <c r="AM27" i="5"/>
  <c r="AM31" i="5"/>
  <c r="AM36" i="5"/>
  <c r="AM40" i="5"/>
  <c r="AM25" i="5"/>
  <c r="AM28" i="5"/>
  <c r="AM33" i="5"/>
  <c r="AM37" i="5"/>
  <c r="AM42" i="5"/>
  <c r="AM46" i="5"/>
  <c r="AM50" i="5"/>
  <c r="AM54" i="5"/>
  <c r="AM60" i="5"/>
  <c r="AM64" i="5"/>
  <c r="AM68" i="5"/>
  <c r="AM72" i="5"/>
  <c r="AM78" i="5"/>
  <c r="AM82" i="5"/>
  <c r="AM43" i="5"/>
  <c r="AM59" i="5"/>
  <c r="AM63" i="5"/>
  <c r="AM75" i="5"/>
  <c r="AM45" i="5"/>
  <c r="AM49" i="5"/>
  <c r="AM53" i="5"/>
  <c r="AM69" i="5"/>
  <c r="AM73" i="5"/>
  <c r="AM79" i="5"/>
  <c r="AM12" i="5"/>
  <c r="AM16" i="5"/>
  <c r="AM20" i="5"/>
  <c r="AM11" i="5"/>
  <c r="AM15" i="5"/>
  <c r="AM19" i="5"/>
  <c r="AM24" i="5"/>
  <c r="AM29" i="5"/>
  <c r="AM34" i="5"/>
  <c r="AM38" i="5"/>
  <c r="AM23" i="5"/>
  <c r="AM26" i="5"/>
  <c r="AM30" i="5"/>
  <c r="AM35" i="5"/>
  <c r="AM39" i="5"/>
  <c r="AM44" i="5"/>
  <c r="AM48" i="5"/>
  <c r="AM52" i="5"/>
  <c r="AM58" i="5"/>
  <c r="AM62" i="5"/>
  <c r="AM66" i="5"/>
  <c r="AM70" i="5"/>
  <c r="AM76" i="5"/>
  <c r="AM80" i="5"/>
  <c r="AM41" i="5"/>
  <c r="AM57" i="5"/>
  <c r="AM56" i="5" s="1"/>
  <c r="AM61" i="5"/>
  <c r="AM67" i="5"/>
  <c r="AM81" i="5"/>
  <c r="AM47" i="5"/>
  <c r="AM51" i="5"/>
  <c r="AM55" i="5"/>
  <c r="AM71" i="5"/>
  <c r="AM77" i="5"/>
  <c r="AM83" i="5"/>
  <c r="AL65" i="5"/>
  <c r="AX21" i="5"/>
  <c r="BL74" i="5"/>
  <c r="BL56" i="5"/>
  <c r="BL21" i="5"/>
  <c r="BL32" i="5"/>
  <c r="BM10" i="5"/>
  <c r="BM14" i="5"/>
  <c r="BM18" i="5"/>
  <c r="BM9" i="5"/>
  <c r="BM13" i="5"/>
  <c r="BM17" i="5"/>
  <c r="BM22" i="5"/>
  <c r="BM27" i="5"/>
  <c r="BM31" i="5"/>
  <c r="BM36" i="5"/>
  <c r="BM40" i="5"/>
  <c r="BM25" i="5"/>
  <c r="BM28" i="5"/>
  <c r="BM33" i="5"/>
  <c r="BM37" i="5"/>
  <c r="BM42" i="5"/>
  <c r="BM46" i="5"/>
  <c r="BM50" i="5"/>
  <c r="BM54" i="5"/>
  <c r="BM60" i="5"/>
  <c r="BM64" i="5"/>
  <c r="BM68" i="5"/>
  <c r="BM72" i="5"/>
  <c r="BM78" i="5"/>
  <c r="BM41" i="5"/>
  <c r="BM45" i="5"/>
  <c r="BM49" i="5"/>
  <c r="BM53" i="5"/>
  <c r="BM57" i="5"/>
  <c r="BM61" i="5"/>
  <c r="BM67" i="5"/>
  <c r="BM69" i="5"/>
  <c r="BM73" i="5"/>
  <c r="BM79" i="5"/>
  <c r="BM81" i="5"/>
  <c r="BM12" i="5"/>
  <c r="BM16" i="5"/>
  <c r="BM20" i="5"/>
  <c r="BM11" i="5"/>
  <c r="BM15" i="5"/>
  <c r="BM19" i="5"/>
  <c r="BM24" i="5"/>
  <c r="BM29" i="5"/>
  <c r="BM34" i="5"/>
  <c r="BM38" i="5"/>
  <c r="BM23" i="5"/>
  <c r="BM26" i="5"/>
  <c r="BM30" i="5"/>
  <c r="BM35" i="5"/>
  <c r="BM39" i="5"/>
  <c r="BM44" i="5"/>
  <c r="BM48" i="5"/>
  <c r="BM52" i="5"/>
  <c r="BM58" i="5"/>
  <c r="BM62" i="5"/>
  <c r="BM66" i="5"/>
  <c r="BM70" i="5"/>
  <c r="BM76" i="5"/>
  <c r="BM80" i="5"/>
  <c r="BM43" i="5"/>
  <c r="BM47" i="5"/>
  <c r="BM51" i="5"/>
  <c r="BM55" i="5"/>
  <c r="BM59" i="5"/>
  <c r="BM63" i="5"/>
  <c r="BM75" i="5"/>
  <c r="BM71" i="5"/>
  <c r="BM77" i="5"/>
  <c r="BM82" i="5"/>
  <c r="BM83" i="5"/>
  <c r="AW90" i="5"/>
  <c r="W95" i="5" s="1"/>
  <c r="BM56" i="5" l="1"/>
  <c r="BM21" i="5"/>
  <c r="AM74" i="5"/>
  <c r="AM21" i="5"/>
  <c r="BZ10" i="5"/>
  <c r="BZ14" i="5"/>
  <c r="BZ18" i="5"/>
  <c r="BZ9" i="5"/>
  <c r="BZ13" i="5"/>
  <c r="BZ17" i="5"/>
  <c r="BZ22" i="5"/>
  <c r="BZ27" i="5"/>
  <c r="BZ31" i="5"/>
  <c r="BZ36" i="5"/>
  <c r="BZ23" i="5"/>
  <c r="BZ26" i="5"/>
  <c r="BZ30" i="5"/>
  <c r="BZ35" i="5"/>
  <c r="BZ39" i="5"/>
  <c r="BZ44" i="5"/>
  <c r="BZ48" i="5"/>
  <c r="BZ52" i="5"/>
  <c r="BZ41" i="5"/>
  <c r="BZ45" i="5"/>
  <c r="BZ49" i="5"/>
  <c r="BZ53" i="5"/>
  <c r="BZ58" i="5"/>
  <c r="BZ62" i="5"/>
  <c r="BZ66" i="5"/>
  <c r="BZ70" i="5"/>
  <c r="BZ76" i="5"/>
  <c r="BZ80" i="5"/>
  <c r="BZ69" i="5"/>
  <c r="BZ79" i="5"/>
  <c r="BZ59" i="5"/>
  <c r="BZ63" i="5"/>
  <c r="BZ75" i="5"/>
  <c r="BZ82" i="5"/>
  <c r="BZ77" i="5"/>
  <c r="BZ12" i="5"/>
  <c r="BZ16" i="5"/>
  <c r="BZ20" i="5"/>
  <c r="BZ11" i="5"/>
  <c r="BZ15" i="5"/>
  <c r="BZ19" i="5"/>
  <c r="BZ24" i="5"/>
  <c r="BZ29" i="5"/>
  <c r="BZ34" i="5"/>
  <c r="BZ38" i="5"/>
  <c r="BZ25" i="5"/>
  <c r="BZ28" i="5"/>
  <c r="BZ33" i="5"/>
  <c r="BZ37" i="5"/>
  <c r="BZ42" i="5"/>
  <c r="BZ46" i="5"/>
  <c r="BZ50" i="5"/>
  <c r="BZ54" i="5"/>
  <c r="BZ43" i="5"/>
  <c r="BZ47" i="5"/>
  <c r="BZ51" i="5"/>
  <c r="BZ55" i="5"/>
  <c r="BZ60" i="5"/>
  <c r="BZ64" i="5"/>
  <c r="BZ68" i="5"/>
  <c r="BZ72" i="5"/>
  <c r="BZ78" i="5"/>
  <c r="BZ40" i="5"/>
  <c r="BZ71" i="5"/>
  <c r="BZ57" i="5"/>
  <c r="BZ61" i="5"/>
  <c r="BZ67" i="5"/>
  <c r="BZ81" i="5"/>
  <c r="BZ73" i="5"/>
  <c r="BZ83" i="5"/>
  <c r="BY65" i="5"/>
  <c r="BX90" i="5"/>
  <c r="X92" i="5" s="1"/>
  <c r="AY8" i="5"/>
  <c r="AZ10" i="5"/>
  <c r="AZ14" i="5"/>
  <c r="AZ18" i="5"/>
  <c r="AZ9" i="5"/>
  <c r="AZ13" i="5"/>
  <c r="AZ17" i="5"/>
  <c r="AZ22" i="5"/>
  <c r="AZ27" i="5"/>
  <c r="AZ31" i="5"/>
  <c r="AZ36" i="5"/>
  <c r="AZ40" i="5"/>
  <c r="AZ25" i="5"/>
  <c r="AZ28" i="5"/>
  <c r="AZ33" i="5"/>
  <c r="AZ37" i="5"/>
  <c r="AZ42" i="5"/>
  <c r="AZ46" i="5"/>
  <c r="AZ50" i="5"/>
  <c r="AZ54" i="5"/>
  <c r="AZ43" i="5"/>
  <c r="AZ47" i="5"/>
  <c r="AZ51" i="5"/>
  <c r="AZ55" i="5"/>
  <c r="AZ60" i="5"/>
  <c r="AZ64" i="5"/>
  <c r="AZ68" i="5"/>
  <c r="AZ72" i="5"/>
  <c r="AZ78" i="5"/>
  <c r="AZ82" i="5"/>
  <c r="AZ71" i="5"/>
  <c r="AZ79" i="5"/>
  <c r="AZ59" i="5"/>
  <c r="AZ63" i="5"/>
  <c r="AZ75" i="5"/>
  <c r="AZ77" i="5"/>
  <c r="AZ12" i="5"/>
  <c r="AZ16" i="5"/>
  <c r="AZ20" i="5"/>
  <c r="AZ11" i="5"/>
  <c r="AZ15" i="5"/>
  <c r="AZ19" i="5"/>
  <c r="AZ24" i="5"/>
  <c r="AZ29" i="5"/>
  <c r="AZ34" i="5"/>
  <c r="AZ38" i="5"/>
  <c r="AZ23" i="5"/>
  <c r="AZ26" i="5"/>
  <c r="AZ30" i="5"/>
  <c r="AZ35" i="5"/>
  <c r="AZ39" i="5"/>
  <c r="AZ44" i="5"/>
  <c r="AZ48" i="5"/>
  <c r="AZ52" i="5"/>
  <c r="AZ41" i="5"/>
  <c r="AZ45" i="5"/>
  <c r="AZ49" i="5"/>
  <c r="AZ53" i="5"/>
  <c r="AZ58" i="5"/>
  <c r="AZ62" i="5"/>
  <c r="AZ66" i="5"/>
  <c r="AZ70" i="5"/>
  <c r="AZ76" i="5"/>
  <c r="AZ80" i="5"/>
  <c r="AZ69" i="5"/>
  <c r="AZ73" i="5"/>
  <c r="AZ57" i="5"/>
  <c r="AZ61" i="5"/>
  <c r="AZ67" i="5"/>
  <c r="AZ81" i="5"/>
  <c r="AZ83" i="5"/>
  <c r="BM74" i="5"/>
  <c r="BM65" i="5"/>
  <c r="BM32" i="5"/>
  <c r="BM8" i="5"/>
  <c r="AM65" i="5"/>
  <c r="AM32" i="5"/>
  <c r="AM8" i="5"/>
  <c r="AM90" i="5" s="1"/>
  <c r="Z94" i="5" s="1"/>
  <c r="C94" i="5" s="1"/>
  <c r="BY74" i="5"/>
  <c r="BY56" i="5"/>
  <c r="BY21" i="5"/>
  <c r="BY32" i="5"/>
  <c r="BY8" i="5"/>
  <c r="BL90" i="5"/>
  <c r="Y91" i="5" s="1"/>
  <c r="AY74" i="5"/>
  <c r="AY56" i="5"/>
  <c r="AY65" i="5"/>
  <c r="AY21" i="5"/>
  <c r="AY32" i="5"/>
  <c r="AX90" i="5"/>
  <c r="X95" i="5" s="1"/>
  <c r="AL90" i="5"/>
  <c r="Y94" i="5" s="1"/>
  <c r="AZ21" i="5" l="1"/>
  <c r="BZ32" i="5"/>
  <c r="BZ8" i="5"/>
  <c r="BY90" i="5"/>
  <c r="Y92" i="5" s="1"/>
  <c r="BM90" i="5"/>
  <c r="Z91" i="5" s="1"/>
  <c r="C91" i="5" s="1"/>
  <c r="AZ56" i="5"/>
  <c r="AZ65" i="5"/>
  <c r="AZ74" i="5"/>
  <c r="AZ32" i="5"/>
  <c r="AZ8" i="5"/>
  <c r="AZ90" i="5" s="1"/>
  <c r="Z95" i="5" s="1"/>
  <c r="C95" i="5" s="1"/>
  <c r="AY90" i="5"/>
  <c r="Y95" i="5" s="1"/>
  <c r="BZ56" i="5"/>
  <c r="BZ74" i="5"/>
  <c r="BZ65" i="5"/>
  <c r="BZ21" i="5"/>
  <c r="BZ90" i="5" l="1"/>
  <c r="Z92" i="5" s="1"/>
  <c r="C92" i="5" s="1"/>
</calcChain>
</file>

<file path=xl/sharedStrings.xml><?xml version="1.0" encoding="utf-8"?>
<sst xmlns="http://schemas.openxmlformats.org/spreadsheetml/2006/main" count="852" uniqueCount="484">
  <si>
    <t xml:space="preserve"> </t>
  </si>
  <si>
    <t>ЗАТВЕРДЖУЮ</t>
  </si>
  <si>
    <t>Полтавський державний технічний університет                                          імені Юрія Кондратюка</t>
  </si>
  <si>
    <t>РЕКТОР __________________ОНИЩЕНКО О.Г.</t>
  </si>
  <si>
    <t>Освітньо-кваліфікаційний рівень -БАКАЛАВР-БУДІВНИЦТВА</t>
  </si>
  <si>
    <t>"_____"_________________2001 року</t>
  </si>
  <si>
    <t>Термін навчання  -</t>
  </si>
  <si>
    <t xml:space="preserve">                        4 роки </t>
  </si>
  <si>
    <t>№____________</t>
  </si>
  <si>
    <r>
      <t xml:space="preserve">Кваліфікація  -  </t>
    </r>
    <r>
      <rPr>
        <sz val="12"/>
        <rFont val="Times New Roman Cyr"/>
        <family val="1"/>
        <charset val="204"/>
      </rPr>
      <t>бакалавр будівництва</t>
    </r>
  </si>
  <si>
    <t>МІНІСТЕРСТВО  ОСВІТИ  І  НАУКИ  УКРАЇНИ</t>
  </si>
  <si>
    <t xml:space="preserve">   </t>
  </si>
  <si>
    <t>ПОЛТАВСЬКИЙ ДЕРЖАВНИЙ ТЕХНІЧНИЙ УНІВЕРСИТЕТ ІМЕНІ ЮРІЯ КОНДРАТЮКА</t>
  </si>
  <si>
    <t>НАВЧАЛЬНИЙ ПЛАН</t>
  </si>
  <si>
    <r>
      <t>Спеціальність 6.092100 "</t>
    </r>
    <r>
      <rPr>
        <b/>
        <sz val="12"/>
        <rFont val="Times New Roman Cyr"/>
        <family val="1"/>
        <charset val="204"/>
      </rPr>
      <t>ПРОМИСЛОВЕ І ЦИВІЛЬНЕ БУДІВНИЦТВО</t>
    </r>
    <r>
      <rPr>
        <sz val="12"/>
        <rFont val="Times New Roman Cyr"/>
        <family val="1"/>
        <charset val="204"/>
      </rPr>
      <t>"</t>
    </r>
  </si>
  <si>
    <t xml:space="preserve">    </t>
  </si>
  <si>
    <t>За напрямком підготовки 0921 - "БУДІВНИЦТВО"</t>
  </si>
  <si>
    <t xml:space="preserve">(2001-2005 н.р.)  </t>
  </si>
  <si>
    <t xml:space="preserve">  </t>
  </si>
  <si>
    <t>ГРАФІК НАВЧАЛЬНОГО ПРОЦЕСУ</t>
  </si>
  <si>
    <t>ЗАГАЛЬНІ  ДАНІ  ПО  БЮДЖЕТУ  ЧАСУ  (у тижнях)</t>
  </si>
  <si>
    <t>Курси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</si>
  <si>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</si>
  <si>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</si>
  <si>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</si>
  <si>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</si>
  <si>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</si>
  <si>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</si>
  <si>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</si>
  <si>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</si>
  <si>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</si>
  <si>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</si>
  <si>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</si>
  <si>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</si>
  <si>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Теор.</t>
  </si>
  <si>
    <t>Екзам.</t>
  </si>
  <si>
    <t>Навч.</t>
  </si>
  <si>
    <t>Вироб.</t>
  </si>
  <si>
    <t>Дипл.</t>
  </si>
  <si>
    <t>Держ.</t>
  </si>
  <si>
    <t>Канікули</t>
  </si>
  <si>
    <t>Всього</t>
  </si>
  <si>
    <t>навч.</t>
  </si>
  <si>
    <t>сесії</t>
  </si>
  <si>
    <t>практ.</t>
  </si>
  <si>
    <t>робота,</t>
  </si>
  <si>
    <t>іспит</t>
  </si>
  <si>
    <t>XI</t>
  </si>
  <si>
    <t>XII</t>
  </si>
  <si>
    <t>I</t>
  </si>
  <si>
    <t>ІІ</t>
  </si>
  <si>
    <t>III</t>
  </si>
  <si>
    <t>V</t>
  </si>
  <si>
    <t>VI</t>
  </si>
  <si>
    <t>VIII</t>
  </si>
  <si>
    <t xml:space="preserve">з відр. </t>
  </si>
  <si>
    <t>проект</t>
  </si>
  <si>
    <t>від вир.</t>
  </si>
  <si>
    <t>К</t>
  </si>
  <si>
    <t>с</t>
  </si>
  <si>
    <t>О</t>
  </si>
  <si>
    <t>II</t>
  </si>
  <si>
    <t>Х</t>
  </si>
  <si>
    <t>IV</t>
  </si>
  <si>
    <t>ДІ</t>
  </si>
  <si>
    <t>Всього :</t>
  </si>
  <si>
    <t>Умовні позначки :</t>
  </si>
  <si>
    <t>Теоретичне навчання =&gt;</t>
  </si>
  <si>
    <t>Екзаменаційна сесія =&gt;</t>
  </si>
  <si>
    <t>Учбова практика =&gt;</t>
  </si>
  <si>
    <t>Виробнича практика =&gt;</t>
  </si>
  <si>
    <t>Дипломний проект, робота =&gt;</t>
  </si>
  <si>
    <t>Д</t>
  </si>
  <si>
    <t>Держ. іспит =&gt;</t>
  </si>
  <si>
    <t>Канікули                      =&gt;</t>
  </si>
  <si>
    <t>"_____"_________________2003 року</t>
  </si>
  <si>
    <t xml:space="preserve">(2003-2007 н.р.)  </t>
  </si>
  <si>
    <t>Екзам. Сесії</t>
  </si>
  <si>
    <t>Навчальні практики</t>
  </si>
  <si>
    <t>Виробничі  практики</t>
  </si>
  <si>
    <t>Дипломна робота, проект</t>
  </si>
  <si>
    <t>Державні  іспити</t>
  </si>
  <si>
    <t>МІНІСТЕРСТВО ОСВІТИ І НАУКИ УКРАЇНИ</t>
  </si>
  <si>
    <t>Мелітопольський державний педагогічний університет імені Богдана Хмельницького</t>
  </si>
  <si>
    <t>ЗАТВЕРДЖЕНО ВЧЕНОЮ РАДОЮ</t>
  </si>
  <si>
    <t xml:space="preserve"> МДПУ імені Богдана Хмельницького</t>
  </si>
  <si>
    <t>Голова вченої ради</t>
  </si>
  <si>
    <t>_________________/А.М. Солоненко /</t>
  </si>
  <si>
    <t>(протокол № ___від "____" _______2020р. )</t>
  </si>
  <si>
    <t>Н А В Ч А Л Ь Н И Й  П Л АН</t>
  </si>
  <si>
    <t xml:space="preserve">Рівень вищої освіти </t>
  </si>
  <si>
    <t>перший (бакалаврський)</t>
  </si>
  <si>
    <t>На основі</t>
  </si>
  <si>
    <t>повної загальної середньої освіти</t>
  </si>
  <si>
    <t xml:space="preserve">Галузь знань </t>
  </si>
  <si>
    <t>Спеціальність</t>
  </si>
  <si>
    <t>Освітньо-професійна програма:</t>
  </si>
  <si>
    <t>Форма навчання</t>
  </si>
  <si>
    <t>денна</t>
  </si>
  <si>
    <t>Термін навчання</t>
  </si>
  <si>
    <t>3 роки 10 місяців</t>
  </si>
  <si>
    <t>І . ГРАФІК НАВЧАЛЬНОГО ПРОЦЕСУ</t>
  </si>
  <si>
    <t>Курс</t>
  </si>
  <si>
    <t>Е</t>
  </si>
  <si>
    <t>Е/К</t>
  </si>
  <si>
    <t>Н</t>
  </si>
  <si>
    <t>В</t>
  </si>
  <si>
    <t>А</t>
  </si>
  <si>
    <r>
      <t>ПОЗНАЧЕННЯ:</t>
    </r>
    <r>
      <rPr>
        <sz val="12"/>
        <rFont val="Times New Roman"/>
        <family val="1"/>
        <charset val="204"/>
      </rPr>
      <t xml:space="preserve"> ⁪ – теоретичне навчання; Е – екзаменаційна сесія; Н – навчальна практика; В - виробнича практика; К – канікули; А – атестація </t>
    </r>
    <r>
      <rPr>
        <sz val="11"/>
        <rFont val="Times New Roman"/>
        <family val="1"/>
        <charset val="204"/>
      </rPr>
      <t>(складання держ.екзаменів,захист ДП)</t>
    </r>
    <r>
      <rPr>
        <sz val="12"/>
        <rFont val="Times New Roman"/>
        <family val="1"/>
        <charset val="204"/>
      </rPr>
      <t xml:space="preserve">. </t>
    </r>
  </si>
  <si>
    <t xml:space="preserve">       II. ЗВЕДЕНІ ДАНІ ПРО БЮДЖЕТ ЧАСУ, тижні                                                ІІІ. ПРАКТИКА                                                IV.  АТЕСТАЦІЯ</t>
  </si>
  <si>
    <t xml:space="preserve">     ІІІ. ПРАКТИКА</t>
  </si>
  <si>
    <t>ІV. Атестація</t>
  </si>
  <si>
    <t xml:space="preserve">V. Факультативні дисципліни </t>
  </si>
  <si>
    <t>Теоретичне 
навчання</t>
  </si>
  <si>
    <t>Екзаменаційна 
сесія</t>
  </si>
  <si>
    <t>Практика</t>
  </si>
  <si>
    <t>Атестація</t>
  </si>
  <si>
    <t>Разом</t>
  </si>
  <si>
    <t>Назва практики</t>
  </si>
  <si>
    <t>Семестр</t>
  </si>
  <si>
    <t>Тижні</t>
  </si>
  <si>
    <t>Форма атестації</t>
  </si>
  <si>
    <t>(державний екзамен або дипломна робота)</t>
  </si>
  <si>
    <t>(форма контролю не планується)</t>
  </si>
  <si>
    <t>Назва навчальної дисципліни</t>
  </si>
  <si>
    <t xml:space="preserve">Навчальна практика (мовна) </t>
  </si>
  <si>
    <t>Фізичне виховання (спортивні секції за напрямами)</t>
  </si>
  <si>
    <t xml:space="preserve">II </t>
  </si>
  <si>
    <t>Практика навчальна (перекладацька)</t>
  </si>
  <si>
    <t>Виробнича практика (перекладацька)</t>
  </si>
  <si>
    <t>Виробнича практика (педагогічна)</t>
  </si>
  <si>
    <t>V. ПЛАН НАВЧАЛЬНОГО ПРОЦЕСУ</t>
  </si>
  <si>
    <t>Шифр за ОПП</t>
  </si>
  <si>
    <t>НАЗВА НАВЧАЛЬНОЇ ДИСЦИПЛІНИ</t>
  </si>
  <si>
    <t>Розподіл за семестрами</t>
  </si>
  <si>
    <t>Кількість кредитів ЄКТС</t>
  </si>
  <si>
    <t>Кількість годин</t>
  </si>
  <si>
    <t>Розподіл годин на тиждень за курсами і семестрами</t>
  </si>
  <si>
    <t>екзамени, семестр</t>
  </si>
  <si>
    <t>заліки, семестр</t>
  </si>
  <si>
    <t>Навчальна практика</t>
  </si>
  <si>
    <t>Курсова робота</t>
  </si>
  <si>
    <t>загальний обсяг</t>
  </si>
  <si>
    <t>аудиторних</t>
  </si>
  <si>
    <t>Самостійна робота</t>
  </si>
  <si>
    <t>I курс</t>
  </si>
  <si>
    <t>II курс</t>
  </si>
  <si>
    <t>III курс</t>
  </si>
  <si>
    <t>IV курс</t>
  </si>
  <si>
    <t>всього</t>
  </si>
  <si>
    <t>у тому числі:</t>
  </si>
  <si>
    <t>семестри</t>
  </si>
  <si>
    <t>лекції</t>
  </si>
  <si>
    <t>лабораторні</t>
  </si>
  <si>
    <t>практичні, семінарські</t>
  </si>
  <si>
    <t>Іспит</t>
  </si>
  <si>
    <t>Залік</t>
  </si>
  <si>
    <t>Курсовий проект</t>
  </si>
  <si>
    <t>Р  Г  Р</t>
  </si>
  <si>
    <t>кількість тижнів у семестрі</t>
  </si>
  <si>
    <t>1. ОБОВЯ'ЗКОВІ КОМПОНЕНТИ ОСВІТНЬОЇ ПРОГРАМИ</t>
  </si>
  <si>
    <t>ОК-01</t>
  </si>
  <si>
    <t>Філософія</t>
  </si>
  <si>
    <t>ОК-02</t>
  </si>
  <si>
    <t>Історія та культура України</t>
  </si>
  <si>
    <t>ОК-03</t>
  </si>
  <si>
    <t xml:space="preserve">Українська мова </t>
  </si>
  <si>
    <t>ОК-04</t>
  </si>
  <si>
    <t>Сучасні тенденції розвитку мовознавства</t>
  </si>
  <si>
    <t>ОК-05</t>
  </si>
  <si>
    <t>Основи теорії літератури</t>
  </si>
  <si>
    <t>ОК-06</t>
  </si>
  <si>
    <t>Вступ до фаху</t>
  </si>
  <si>
    <t>Модуль 1. Германська філологія</t>
  </si>
  <si>
    <t>Модуль 2.Основи наукових досліджень</t>
  </si>
  <si>
    <t>ОК-07</t>
  </si>
  <si>
    <t>Менеджмент досягнення результату</t>
  </si>
  <si>
    <t>ОК-08</t>
  </si>
  <si>
    <t>Основи  перекладознавства</t>
  </si>
  <si>
    <t>ОК-09</t>
  </si>
  <si>
    <t>Латинська мова</t>
  </si>
  <si>
    <t>ОК-10</t>
  </si>
  <si>
    <t xml:space="preserve">Правознавство  </t>
  </si>
  <si>
    <t>ОК-11</t>
  </si>
  <si>
    <t xml:space="preserve">Психологія </t>
  </si>
  <si>
    <t>ОК-12</t>
  </si>
  <si>
    <t>Перекладознавство</t>
  </si>
  <si>
    <t>ОК-13</t>
  </si>
  <si>
    <t>Теоретична фонетика англійської мови</t>
  </si>
  <si>
    <t>ОК-14</t>
  </si>
  <si>
    <t>Теоретична граматика англійської мови</t>
  </si>
  <si>
    <t>ОК -15</t>
  </si>
  <si>
    <t>Лексикологія англійської мови</t>
  </si>
  <si>
    <t>ОК-16</t>
  </si>
  <si>
    <t>Стилістика англійської мови</t>
  </si>
  <si>
    <t>ОК-17</t>
  </si>
  <si>
    <t>Історія англійської мови</t>
  </si>
  <si>
    <t>ОК-18</t>
  </si>
  <si>
    <t>Лінгвокраїнознавство Британії</t>
  </si>
  <si>
    <t>ОК-19</t>
  </si>
  <si>
    <t xml:space="preserve">Педагогіка </t>
  </si>
  <si>
    <t xml:space="preserve">Історія світової літератури   </t>
  </si>
  <si>
    <t xml:space="preserve">Література німецькомовних країн </t>
  </si>
  <si>
    <t>Інтерпретація англомовного художнього тексту</t>
  </si>
  <si>
    <t>ОК-23</t>
  </si>
  <si>
    <t xml:space="preserve">Охорона праці з безпекою життєдіяльності </t>
  </si>
  <si>
    <t xml:space="preserve">Модуль 1. Охорона праці </t>
  </si>
  <si>
    <t>Модуль 2. Безпека життєдіяльності</t>
  </si>
  <si>
    <t>ОК-24</t>
  </si>
  <si>
    <t>Інформаційно-комунікаційні технології</t>
  </si>
  <si>
    <t>ОК-25</t>
  </si>
  <si>
    <t>Практикум з сучасної української літературної мови</t>
  </si>
  <si>
    <t>ОК-26</t>
  </si>
  <si>
    <t>Практичний курс англійської мови  з мовленнєвою практикою та курсовою роботою</t>
  </si>
  <si>
    <t xml:space="preserve">2, 3, 4, 5, 6, 8 </t>
  </si>
  <si>
    <t>1,  7</t>
  </si>
  <si>
    <t>ОК-27</t>
  </si>
  <si>
    <t>Практична фонетика англійської мови</t>
  </si>
  <si>
    <t>ОК-28</t>
  </si>
  <si>
    <t>Практика перекладу з англійської мови з курсовою роботою</t>
  </si>
  <si>
    <t>ОК-29</t>
  </si>
  <si>
    <t xml:space="preserve">Порівняльна типологія англійської та української мов         </t>
  </si>
  <si>
    <t>ОК-30</t>
  </si>
  <si>
    <t xml:space="preserve">Практикум з граматики англійської мови  </t>
  </si>
  <si>
    <t>ОК-31</t>
  </si>
  <si>
    <t>ОК-32</t>
  </si>
  <si>
    <t>Методика навчання англійської мови</t>
  </si>
  <si>
    <t>ОК- 33</t>
  </si>
  <si>
    <t>Практичний курс  німецької мови з мовленнєвою практикою</t>
  </si>
  <si>
    <t>3, 4, 5</t>
  </si>
  <si>
    <t>ОК-34</t>
  </si>
  <si>
    <t xml:space="preserve">Практика навчальна (перекладацька) </t>
  </si>
  <si>
    <t>ОК-35</t>
  </si>
  <si>
    <t>ОК-36</t>
  </si>
  <si>
    <t>Усього за обов'язковими компонентами</t>
  </si>
  <si>
    <t>2. ВИБІРКОВІ КОМПОНЕНТИ ОСВІТНЬОЇ ПРОГРАМИ</t>
  </si>
  <si>
    <t xml:space="preserve"> (здобувач обирає 60 кредитів )</t>
  </si>
  <si>
    <t>ВК-01</t>
  </si>
  <si>
    <t>Ділова риторика</t>
  </si>
  <si>
    <t>ВК -02</t>
  </si>
  <si>
    <t xml:space="preserve">Інтеграція інфомедійної грамотності у професійну діяльність </t>
  </si>
  <si>
    <t>ВК-03</t>
  </si>
  <si>
    <t>Європейські цінності у професійній підготовці філологів</t>
  </si>
  <si>
    <t>ВК-04</t>
  </si>
  <si>
    <t>Нові тенденції розвитку  української філології</t>
  </si>
  <si>
    <t>ВК-05</t>
  </si>
  <si>
    <t xml:space="preserve">Лінгвокраїнознавство США </t>
  </si>
  <si>
    <t>ВК-06</t>
  </si>
  <si>
    <t xml:space="preserve">Основи художнього перекладу </t>
  </si>
  <si>
    <t>ВК-07</t>
  </si>
  <si>
    <t xml:space="preserve">Науково-технічний переклад </t>
  </si>
  <si>
    <t>ВК-08</t>
  </si>
  <si>
    <t>Культура писемного мовлення</t>
  </si>
  <si>
    <t>ВК-09</t>
  </si>
  <si>
    <t xml:space="preserve">Порівняльна граматика </t>
  </si>
  <si>
    <t>ВК-10</t>
  </si>
  <si>
    <t>ВК-11</t>
  </si>
  <si>
    <t xml:space="preserve">Лексичні аспекти перекладу </t>
  </si>
  <si>
    <t>ВК-12</t>
  </si>
  <si>
    <t>Основи психолінгвістики</t>
  </si>
  <si>
    <t>ВК-13</t>
  </si>
  <si>
    <t>Мова засобів масової інформації (німецька мова)</t>
  </si>
  <si>
    <t>ВК-14</t>
  </si>
  <si>
    <t>ВК-15</t>
  </si>
  <si>
    <t xml:space="preserve">Інтерпретація німецькомовного тексту  </t>
  </si>
  <si>
    <t>ВК-16</t>
  </si>
  <si>
    <t>ВК-17</t>
  </si>
  <si>
    <t xml:space="preserve">Переклад у галузі загальнокультурної комунікації </t>
  </si>
  <si>
    <t>ВК-18</t>
  </si>
  <si>
    <t>Лінгвокраїнознавство Німеччини</t>
  </si>
  <si>
    <t>ВК-19</t>
  </si>
  <si>
    <t xml:space="preserve">Перекладацький аналіз тексту </t>
  </si>
  <si>
    <t>ВК-20</t>
  </si>
  <si>
    <t xml:space="preserve">Американський варіант англійської мови </t>
  </si>
  <si>
    <t>ВК-21</t>
  </si>
  <si>
    <t xml:space="preserve">Ділова німецька мова </t>
  </si>
  <si>
    <t>ВК-22</t>
  </si>
  <si>
    <t>Територіальні різновиди англійської мови</t>
  </si>
  <si>
    <t>ВК-23</t>
  </si>
  <si>
    <t xml:space="preserve">Основи послідовного перекладу </t>
  </si>
  <si>
    <t>ВК-24</t>
  </si>
  <si>
    <t xml:space="preserve">Аналіз англомовної преси  </t>
  </si>
  <si>
    <t>ВК-25</t>
  </si>
  <si>
    <t xml:space="preserve">Стилістика німецької мови  </t>
  </si>
  <si>
    <t>ВК-26</t>
  </si>
  <si>
    <t xml:space="preserve">Сучасна лінгвістика англійської мови </t>
  </si>
  <si>
    <t>Всього за вибірковими компонентами</t>
  </si>
  <si>
    <t>Позакредитні дисципліни</t>
  </si>
  <si>
    <t>Фізичне виховання (поза кр. дисц)</t>
  </si>
  <si>
    <t>Кількість годин на тиждень</t>
  </si>
  <si>
    <t>Кількість екзаменів</t>
  </si>
  <si>
    <t>Кількість заліків</t>
  </si>
  <si>
    <t>Кількість курсових робіт</t>
  </si>
  <si>
    <t xml:space="preserve">Декан факультету________________________________                                                                Т.В. Коноваленко </t>
  </si>
  <si>
    <t>Гарант освітньо-професійної  програми   ____________________Н.В.Денисенко</t>
  </si>
  <si>
    <t>Завідувач кафедри англійської філології та методики викладання англійської мови_______________________ О.Л.Гармаш</t>
  </si>
  <si>
    <t>Начальник навчального відділу _____________ Я.В. Сопіна</t>
  </si>
  <si>
    <t>БУДІВЕЛЬНИЙ ФАКУЛЬТЕТ  2003 - 2007 р.р.</t>
  </si>
  <si>
    <t>Розподіл по семестрах</t>
  </si>
  <si>
    <t>Годин</t>
  </si>
  <si>
    <t>Розподіл по курсах і семестрах</t>
  </si>
  <si>
    <t>№</t>
  </si>
  <si>
    <t>% ауд</t>
  </si>
  <si>
    <t>1 курс</t>
  </si>
  <si>
    <t>2 курс</t>
  </si>
  <si>
    <t>3 курс</t>
  </si>
  <si>
    <t>4 курс</t>
  </si>
  <si>
    <t>поз</t>
  </si>
  <si>
    <t xml:space="preserve">         Назва дисципліни</t>
  </si>
  <si>
    <t>залік</t>
  </si>
  <si>
    <t>курс.</t>
  </si>
  <si>
    <t>РГР</t>
  </si>
  <si>
    <t>Всьо-</t>
  </si>
  <si>
    <t>Ауди-</t>
  </si>
  <si>
    <t>Лек-</t>
  </si>
  <si>
    <t>Лаб.</t>
  </si>
  <si>
    <t>Пра-</t>
  </si>
  <si>
    <t>Сам.</t>
  </si>
  <si>
    <t>н.п.</t>
  </si>
  <si>
    <t>пр-кт</t>
  </si>
  <si>
    <t>роб.</t>
  </si>
  <si>
    <t>го</t>
  </si>
  <si>
    <t>торні</t>
  </si>
  <si>
    <t>ції</t>
  </si>
  <si>
    <t>ктич.</t>
  </si>
  <si>
    <t>кількість тижнів</t>
  </si>
  <si>
    <t xml:space="preserve"> Гуманітарні та соціально-економічні:</t>
  </si>
  <si>
    <t xml:space="preserve"> Історія України</t>
  </si>
  <si>
    <t xml:space="preserve"> Ділова українська мова </t>
  </si>
  <si>
    <t xml:space="preserve"> Українська і зарубіжна культура</t>
  </si>
  <si>
    <t xml:space="preserve"> Філософія</t>
  </si>
  <si>
    <t xml:space="preserve"> Основи психології і педагогіки</t>
  </si>
  <si>
    <t xml:space="preserve"> Релігієзнавство</t>
  </si>
  <si>
    <t xml:space="preserve"> Основи економічних теорій</t>
  </si>
  <si>
    <t xml:space="preserve"> Політологія</t>
  </si>
  <si>
    <t xml:space="preserve"> Основи права</t>
  </si>
  <si>
    <t xml:space="preserve"> Соціологія</t>
  </si>
  <si>
    <t xml:space="preserve"> Іноземна мова</t>
  </si>
  <si>
    <t>1,2,3</t>
  </si>
  <si>
    <t xml:space="preserve"> Фізичне виховання</t>
  </si>
  <si>
    <t>3,6,9</t>
  </si>
  <si>
    <t xml:space="preserve"> Ф у н д а м е н т а л ь н і  :</t>
  </si>
  <si>
    <t xml:space="preserve"> Вища математика</t>
  </si>
  <si>
    <t>1,2,3,4</t>
  </si>
  <si>
    <t xml:space="preserve"> Фізика</t>
  </si>
  <si>
    <t xml:space="preserve"> Хімія</t>
  </si>
  <si>
    <t xml:space="preserve"> Теоретична механіка</t>
  </si>
  <si>
    <t>3-3,4-3</t>
  </si>
  <si>
    <t>Обчислювальна техніка і програмування,</t>
  </si>
  <si>
    <t xml:space="preserve"> практикум з ОТ і програмування</t>
  </si>
  <si>
    <t xml:space="preserve">3-2,4-2 </t>
  </si>
  <si>
    <t xml:space="preserve"> Основи екології</t>
  </si>
  <si>
    <t xml:space="preserve"> Безпека життєдіяльності </t>
  </si>
  <si>
    <t xml:space="preserve"> Основи охорони праці</t>
  </si>
  <si>
    <t xml:space="preserve"> Вступ до системного аналізу</t>
  </si>
  <si>
    <t xml:space="preserve">  Професійно-орієнтовані  :</t>
  </si>
  <si>
    <t xml:space="preserve"> Вступ до будівельної справи</t>
  </si>
  <si>
    <t xml:space="preserve"> Технічна механіка рідин і газу </t>
  </si>
  <si>
    <t xml:space="preserve"> Опір матеріалів </t>
  </si>
  <si>
    <t xml:space="preserve"> Будівельна механіка</t>
  </si>
  <si>
    <t xml:space="preserve"> Будівельне матеріалознавство</t>
  </si>
  <si>
    <t xml:space="preserve"> Інженерна графіка</t>
  </si>
  <si>
    <t>1-2,2-1,3-1</t>
  </si>
  <si>
    <t xml:space="preserve"> Метрологія і стандартизація</t>
  </si>
  <si>
    <t xml:space="preserve"> Інженерна геодезія</t>
  </si>
  <si>
    <t xml:space="preserve"> Практикум з інженерної геодезії</t>
  </si>
  <si>
    <t>4 - д.з.</t>
  </si>
  <si>
    <t xml:space="preserve"> Інженерна геологія</t>
  </si>
  <si>
    <t xml:space="preserve"> Інженерні вишукування</t>
  </si>
  <si>
    <t xml:space="preserve"> Архітектура будівель і споруд</t>
  </si>
  <si>
    <t xml:space="preserve"> Транспорт і шляхи сполучення</t>
  </si>
  <si>
    <t xml:space="preserve"> Планування міст</t>
  </si>
  <si>
    <t xml:space="preserve"> Будівельні конструкції </t>
  </si>
  <si>
    <t xml:space="preserve"> Будівельна техніка</t>
  </si>
  <si>
    <t xml:space="preserve"> Технологія будівельного виробництва</t>
  </si>
  <si>
    <t xml:space="preserve"> Організація будівництва</t>
  </si>
  <si>
    <t xml:space="preserve"> Економіка будівництва</t>
  </si>
  <si>
    <t xml:space="preserve"> Виробнича база будівництва</t>
  </si>
  <si>
    <t xml:space="preserve"> Електротехніка у будівництві</t>
  </si>
  <si>
    <t xml:space="preserve"> Водопостачання і каналізація</t>
  </si>
  <si>
    <t xml:space="preserve"> Теплопостачання і вентиляція</t>
  </si>
  <si>
    <t>Вибіркові дисципліни за програмою</t>
  </si>
  <si>
    <t>4.1</t>
  </si>
  <si>
    <t>Металознавство і зварювання</t>
  </si>
  <si>
    <t>4.2</t>
  </si>
  <si>
    <t>Опір матеріалів (спецкурс)</t>
  </si>
  <si>
    <t>7-3</t>
  </si>
  <si>
    <t>4.3</t>
  </si>
  <si>
    <t>Теоретична механіка ( спецкурс)</t>
  </si>
  <si>
    <t>5-3</t>
  </si>
  <si>
    <t>4.4</t>
  </si>
  <si>
    <t>Будівельна механіка ( спецкурс)</t>
  </si>
  <si>
    <t>8-1,9-2,10-2</t>
  </si>
  <si>
    <t>4.5</t>
  </si>
  <si>
    <t>Економіка будівництва ( спецкурс)</t>
  </si>
  <si>
    <t>4.6</t>
  </si>
  <si>
    <t>Будівельна техніка ( спецкурс)</t>
  </si>
  <si>
    <t>4.7</t>
  </si>
  <si>
    <t>Інженерна графіка ( спецкурс)</t>
  </si>
  <si>
    <t>3-1</t>
  </si>
  <si>
    <t>4.8</t>
  </si>
  <si>
    <t xml:space="preserve">Архітектура будівель і споруд (спецкурс) </t>
  </si>
  <si>
    <t>5</t>
  </si>
  <si>
    <t>Вибіркові дисципліни навчальн. закладу</t>
  </si>
  <si>
    <t>5.1</t>
  </si>
  <si>
    <t>5.2</t>
  </si>
  <si>
    <t xml:space="preserve"> Основи автоматизованого проектування</t>
  </si>
  <si>
    <t>5.3</t>
  </si>
  <si>
    <t xml:space="preserve"> Будівельні конструкції (спецкурс):</t>
  </si>
  <si>
    <t xml:space="preserve"> - металеві</t>
  </si>
  <si>
    <t xml:space="preserve"> - дерев'яні</t>
  </si>
  <si>
    <t>12-1</t>
  </si>
  <si>
    <t xml:space="preserve"> - кам'яні та залізобетонні</t>
  </si>
  <si>
    <t>5.4</t>
  </si>
  <si>
    <t xml:space="preserve"> Механіка грунтів, основи і фундаменти</t>
  </si>
  <si>
    <t>5.5</t>
  </si>
  <si>
    <t xml:space="preserve"> Архітектура будівель і споруд </t>
  </si>
  <si>
    <t>6</t>
  </si>
  <si>
    <t xml:space="preserve"> Дисципліни вільного вибору студентом</t>
  </si>
  <si>
    <t>6.1</t>
  </si>
  <si>
    <t xml:space="preserve"> 1 - Основи науково-технічної творчості</t>
  </si>
  <si>
    <t xml:space="preserve"> 2 - Проектно-кошторисна справа</t>
  </si>
  <si>
    <t>6.2</t>
  </si>
  <si>
    <t xml:space="preserve"> Технічна експлуатація будівель і споруд </t>
  </si>
  <si>
    <t xml:space="preserve"> Випробування у будівництві </t>
  </si>
  <si>
    <t>6.3</t>
  </si>
  <si>
    <t xml:space="preserve"> 1 - Облік і аудит</t>
  </si>
  <si>
    <t xml:space="preserve"> 2 - Чисельні методи рішення інженерних задач на ПЕОМ</t>
  </si>
  <si>
    <t>6.4</t>
  </si>
  <si>
    <t xml:space="preserve"> 1 - Основи менеджменту</t>
  </si>
  <si>
    <t xml:space="preserve"> 2 - Основи бізнесу</t>
  </si>
  <si>
    <t>6.5</t>
  </si>
  <si>
    <t>Учбові практики:</t>
  </si>
  <si>
    <t>З інженерної геології</t>
  </si>
  <si>
    <t>Професійна</t>
  </si>
  <si>
    <t>Виробнича</t>
  </si>
  <si>
    <t xml:space="preserve"> Разом з підготовки бакалавра</t>
  </si>
  <si>
    <t>Кредити =&gt;</t>
  </si>
  <si>
    <t>Кількість годин учбових занять</t>
  </si>
  <si>
    <t>Кількість курсових проектів</t>
  </si>
  <si>
    <t>Кількість РГР</t>
  </si>
  <si>
    <t>Кількість іспитів</t>
  </si>
  <si>
    <t>(53)</t>
  </si>
  <si>
    <t>Учбова  практика</t>
  </si>
  <si>
    <t>Виробнича  практика</t>
  </si>
  <si>
    <t>Дипломні проекти або</t>
  </si>
  <si>
    <t>Сем.</t>
  </si>
  <si>
    <t>Державний  іспит</t>
  </si>
  <si>
    <t>Тижн.</t>
  </si>
  <si>
    <t>Дипломні роботи</t>
  </si>
  <si>
    <t>(Назва дисциплін)</t>
  </si>
  <si>
    <t>8 семестр</t>
  </si>
  <si>
    <t xml:space="preserve">Державний іспит </t>
  </si>
  <si>
    <t>Геодезичний практикум</t>
  </si>
  <si>
    <t>з спеціальності</t>
  </si>
  <si>
    <t>П Р И М І Т К А :</t>
  </si>
  <si>
    <t xml:space="preserve">1. Корегування робочого навчального плану затверджено Радою факультету </t>
  </si>
  <si>
    <t>(протокол №      від               2002р.)</t>
  </si>
  <si>
    <t xml:space="preserve">2. Робочий навчальний план розглянутий і затверджений Радою університету </t>
  </si>
  <si>
    <t>(протокол №      від              2002р.)</t>
  </si>
  <si>
    <t>Проректор з навчально-організаційної роботи</t>
  </si>
  <si>
    <t>А.В. Васильєв</t>
  </si>
  <si>
    <t xml:space="preserve">             Декан факультету</t>
  </si>
  <si>
    <t>О.А. Шкурупій</t>
  </si>
  <si>
    <t>Начальник навчального відділу</t>
  </si>
  <si>
    <t>В.Г. Ліберний</t>
  </si>
  <si>
    <t xml:space="preserve">Переклад ділової документації    </t>
  </si>
  <si>
    <t>Навчальний план схвалено на засіданні Вченої ради філологічного  факультету, протокол №  24 від "13" травня  2020р.</t>
  </si>
  <si>
    <t>Диспутивне читання англійською мовою</t>
  </si>
  <si>
    <t>03 Гуманітарні науки</t>
  </si>
  <si>
    <t>035 Філологія</t>
  </si>
  <si>
    <t xml:space="preserve">                                                                                                                      Кваліфікація у дипломі: Ступінь вищої освіти – Бакалавр
Спеціальність  – 035 Філологія
Спеціалізація –  035.041 Германські мови та літератури (переклад включно), перша-англійська 
Освітня програма – Філологія. Германські мови та літератури (переклад включно), перша – англійська 
</t>
  </si>
  <si>
    <t>Спеціалізація</t>
  </si>
  <si>
    <t>035.041 Германські мови та літератури (переклад включно), перша-англійська</t>
  </si>
  <si>
    <t xml:space="preserve">Філологія. Германські мови та літератури (переклад включно), перша - англійська </t>
  </si>
  <si>
    <t xml:space="preserve">Комплексний атестаційний екзамен  з англійської  мови та літератури з практикою перекладу  </t>
  </si>
  <si>
    <t>Література англомовних країн</t>
  </si>
  <si>
    <t>Освітня кваліфікація: Бакалавр філології за спеціалізацією "Германські мови та літератури (переклад включно), перша-англійська"</t>
  </si>
  <si>
    <t>Розподіл навчальних годин на тиждень за курсами і семестрами</t>
  </si>
  <si>
    <t>ОК-20</t>
  </si>
  <si>
    <t>ОК-21</t>
  </si>
  <si>
    <t>ОК-22</t>
  </si>
  <si>
    <t>Освітні компоненти інших освітніх програм та освітні компоненти для реалізації широких освітніх потреб (Каталог вибіркових освітніх компонентів на сайті університету)</t>
  </si>
  <si>
    <t>Сучасні тенденції мовної комунікації та проблеми перекладу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</si>
</sst>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&quot;2.&quot;0"/>
    <numFmt numFmtId="166" formatCode="&quot;3.&quot;00"/>
    <numFmt numFmtId="167" formatCode="&quot;1.&quot;0"/>
    <numFmt numFmtId="168" formatCode="&quot;1.&quot;00"/>
    <numFmt numFmtId="169" formatCode="&quot;3.&quot;0"/>
  </numFmts>
  <fonts count="49"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sz val="14"/>
      <name val="Times New Roman Cyr"/>
      <family val="1"/>
      <charset val="204"/>
    </font>
    <font>
      <sz val="10"/>
      <name val="Condens"/>
      <charset val="238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22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8"/>
      <name val="Times New Roman Cyr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sz val="8"/>
      <color indexed="10"/>
      <name val="Arial Cyr"/>
      <family val="2"/>
      <charset val="204"/>
    </font>
    <font>
      <sz val="8"/>
      <color indexed="62"/>
      <name val="Arial Cyr"/>
      <family val="2"/>
      <charset val="204"/>
    </font>
    <font>
      <sz val="12"/>
      <color indexed="10"/>
      <name val="Arial"/>
      <family val="2"/>
      <charset val="204"/>
    </font>
    <font>
      <b/>
      <sz val="8"/>
      <color indexed="62"/>
      <name val="Arial Cyr"/>
      <family val="2"/>
      <charset val="204"/>
    </font>
    <font>
      <sz val="8"/>
      <name val="Arial Cyr"/>
      <family val="2"/>
      <charset val="204"/>
    </font>
    <font>
      <sz val="14"/>
      <name val="Times New Roman"/>
      <family val="1"/>
      <charset val="204"/>
    </font>
    <font>
      <b/>
      <sz val="10"/>
      <color indexed="10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62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4"/>
      <color indexed="62"/>
      <name val="Times New Roman"/>
      <family val="1"/>
      <charset val="204"/>
    </font>
    <font>
      <sz val="11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sz val="16"/>
      <name val="Arial Cyr"/>
      <family val="2"/>
      <charset val="204"/>
    </font>
    <font>
      <b/>
      <sz val="16"/>
      <name val="Arial Cyr"/>
      <family val="2"/>
      <charset val="204"/>
    </font>
    <font>
      <i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</fills>
  <borders count="12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59"/>
      </bottom>
      <diagonal/>
    </border>
    <border>
      <left/>
      <right style="thin">
        <color indexed="59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59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6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6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0" borderId="8" xfId="0" applyFont="1" applyBorder="1"/>
    <xf numFmtId="0" fontId="3" fillId="0" borderId="12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4" xfId="0" applyFont="1" applyBorder="1" applyAlignment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8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" fillId="0" borderId="8" xfId="0" applyFont="1" applyBorder="1" applyAlignment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11" xfId="0" applyFont="1" applyBorder="1"/>
    <xf numFmtId="0" fontId="5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0" xfId="0" applyFont="1" applyAlignment="1"/>
    <xf numFmtId="0" fontId="6" fillId="0" borderId="19" xfId="0" applyFont="1" applyBorder="1" applyAlignment="1"/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0" fillId="0" borderId="0" xfId="0" applyFont="1"/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1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/>
    <xf numFmtId="0" fontId="0" fillId="0" borderId="0" xfId="0" applyAlignment="1"/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16" fillId="0" borderId="0" xfId="0" applyFont="1"/>
    <xf numFmtId="0" fontId="0" fillId="0" borderId="0" xfId="0" applyAlignment="1">
      <alignment horizontal="left"/>
    </xf>
    <xf numFmtId="0" fontId="16" fillId="0" borderId="0" xfId="0" applyFont="1" applyBorder="1" applyAlignment="1">
      <alignment horizontal="center" vertical="center" textRotation="90" wrapText="1"/>
    </xf>
    <xf numFmtId="0" fontId="16" fillId="0" borderId="29" xfId="0" applyFont="1" applyBorder="1" applyAlignment="1">
      <alignment horizontal="center" vertical="center" textRotation="90" wrapText="1"/>
    </xf>
    <xf numFmtId="0" fontId="16" fillId="0" borderId="7" xfId="0" applyFont="1" applyBorder="1" applyAlignment="1">
      <alignment horizontal="center" vertical="center" textRotation="90"/>
    </xf>
    <xf numFmtId="0" fontId="16" fillId="0" borderId="32" xfId="0" applyFont="1" applyBorder="1" applyAlignment="1">
      <alignment horizontal="center" vertical="center" textRotation="90"/>
    </xf>
    <xf numFmtId="0" fontId="16" fillId="0" borderId="0" xfId="0" applyFont="1" applyBorder="1" applyAlignment="1">
      <alignment horizontal="center" vertical="center" textRotation="90"/>
    </xf>
    <xf numFmtId="0" fontId="16" fillId="0" borderId="36" xfId="0" applyFont="1" applyBorder="1" applyAlignment="1">
      <alignment horizontal="center" vertical="center" textRotation="90" wrapText="1"/>
    </xf>
    <xf numFmtId="0" fontId="16" fillId="0" borderId="33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/>
    <xf numFmtId="0" fontId="21" fillId="0" borderId="0" xfId="0" applyFont="1" applyFill="1"/>
    <xf numFmtId="0" fontId="0" fillId="0" borderId="0" xfId="0" applyFill="1"/>
    <xf numFmtId="0" fontId="0" fillId="2" borderId="0" xfId="0" applyFill="1"/>
    <xf numFmtId="0" fontId="21" fillId="2" borderId="0" xfId="0" applyFont="1" applyFill="1"/>
    <xf numFmtId="0" fontId="21" fillId="0" borderId="8" xfId="0" applyFont="1" applyFill="1" applyBorder="1"/>
    <xf numFmtId="0" fontId="21" fillId="3" borderId="8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" fontId="21" fillId="0" borderId="0" xfId="0" applyNumberFormat="1" applyFont="1" applyFill="1" applyBorder="1"/>
    <xf numFmtId="1" fontId="23" fillId="0" borderId="0" xfId="0" applyNumberFormat="1" applyFont="1" applyFill="1" applyBorder="1" applyAlignment="1" applyProtection="1">
      <alignment horizontal="center" vertical="center"/>
      <protection hidden="1"/>
    </xf>
    <xf numFmtId="1" fontId="23" fillId="2" borderId="0" xfId="0" applyNumberFormat="1" applyFont="1" applyFill="1" applyBorder="1" applyAlignment="1" applyProtection="1">
      <alignment horizontal="center" vertical="center"/>
      <protection hidden="1"/>
    </xf>
    <xf numFmtId="1" fontId="22" fillId="0" borderId="0" xfId="0" applyNumberFormat="1" applyFont="1" applyFill="1" applyBorder="1" applyAlignment="1" applyProtection="1">
      <alignment horizontal="center" vertical="center"/>
      <protection hidden="1"/>
    </xf>
    <xf numFmtId="1" fontId="22" fillId="2" borderId="0" xfId="0" applyNumberFormat="1" applyFont="1" applyFill="1" applyBorder="1" applyAlignment="1" applyProtection="1">
      <alignment horizontal="center" vertical="center"/>
      <protection hidden="1"/>
    </xf>
    <xf numFmtId="1" fontId="25" fillId="2" borderId="0" xfId="0" applyNumberFormat="1" applyFont="1" applyFill="1" applyBorder="1" applyAlignment="1" applyProtection="1">
      <alignment horizontal="center" vertical="center"/>
      <protection hidden="1"/>
    </xf>
    <xf numFmtId="0" fontId="18" fillId="2" borderId="0" xfId="0" applyFont="1" applyFill="1"/>
    <xf numFmtId="1" fontId="26" fillId="0" borderId="0" xfId="0" applyNumberFormat="1" applyFont="1" applyFill="1" applyBorder="1" applyAlignment="1" applyProtection="1">
      <alignment horizontal="center" vertical="center"/>
      <protection hidden="1"/>
    </xf>
    <xf numFmtId="1" fontId="26" fillId="2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Fill="1" applyBorder="1"/>
    <xf numFmtId="0" fontId="10" fillId="0" borderId="0" xfId="0" applyFont="1" applyFill="1" applyBorder="1" applyAlignment="1">
      <alignment vertical="center"/>
    </xf>
    <xf numFmtId="0" fontId="21" fillId="3" borderId="0" xfId="0" applyFont="1" applyFill="1" applyBorder="1"/>
    <xf numFmtId="0" fontId="0" fillId="3" borderId="0" xfId="0" applyFill="1" applyBorder="1"/>
    <xf numFmtId="1" fontId="21" fillId="3" borderId="0" xfId="0" applyNumberFormat="1" applyFont="1" applyFill="1" applyBorder="1"/>
    <xf numFmtId="1" fontId="22" fillId="3" borderId="0" xfId="0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>
      <alignment vertical="center" wrapText="1"/>
    </xf>
    <xf numFmtId="0" fontId="21" fillId="3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vertical="center"/>
    </xf>
    <xf numFmtId="0" fontId="0" fillId="3" borderId="0" xfId="0" applyFill="1" applyBorder="1" applyAlignment="1"/>
    <xf numFmtId="0" fontId="0" fillId="3" borderId="0" xfId="0" applyFill="1" applyBorder="1" applyAlignment="1">
      <alignment horizontal="center"/>
    </xf>
    <xf numFmtId="0" fontId="21" fillId="3" borderId="0" xfId="0" applyFont="1" applyFill="1"/>
    <xf numFmtId="1" fontId="22" fillId="3" borderId="60" xfId="0" applyNumberFormat="1" applyFont="1" applyFill="1" applyBorder="1" applyAlignment="1" applyProtection="1">
      <alignment horizontal="center" vertical="center"/>
      <protection hidden="1"/>
    </xf>
    <xf numFmtId="0" fontId="21" fillId="3" borderId="60" xfId="0" applyFont="1" applyFill="1" applyBorder="1"/>
    <xf numFmtId="0" fontId="21" fillId="3" borderId="0" xfId="0" applyFont="1" applyFill="1" applyBorder="1" applyAlignment="1"/>
    <xf numFmtId="164" fontId="28" fillId="3" borderId="0" xfId="0" applyNumberFormat="1" applyFont="1" applyFill="1" applyBorder="1" applyAlignment="1">
      <alignment horizontal="center"/>
    </xf>
    <xf numFmtId="0" fontId="21" fillId="3" borderId="32" xfId="0" applyFont="1" applyFill="1" applyBorder="1"/>
    <xf numFmtId="164" fontId="29" fillId="0" borderId="0" xfId="0" applyNumberFormat="1" applyFont="1" applyFill="1" applyBorder="1" applyAlignment="1">
      <alignment horizontal="center"/>
    </xf>
    <xf numFmtId="0" fontId="21" fillId="3" borderId="9" xfId="0" applyFont="1" applyFill="1" applyBorder="1"/>
    <xf numFmtId="0" fontId="24" fillId="3" borderId="0" xfId="0" applyFont="1" applyFill="1"/>
    <xf numFmtId="0" fontId="21" fillId="3" borderId="57" xfId="0" applyFont="1" applyFill="1" applyBorder="1"/>
    <xf numFmtId="0" fontId="21" fillId="3" borderId="4" xfId="0" applyFont="1" applyFill="1" applyBorder="1"/>
    <xf numFmtId="1" fontId="21" fillId="3" borderId="8" xfId="0" applyNumberFormat="1" applyFont="1" applyFill="1" applyBorder="1"/>
    <xf numFmtId="1" fontId="21" fillId="3" borderId="39" xfId="0" applyNumberFormat="1" applyFont="1" applyFill="1" applyBorder="1"/>
    <xf numFmtId="0" fontId="0" fillId="3" borderId="0" xfId="0" applyFill="1"/>
    <xf numFmtId="0" fontId="0" fillId="0" borderId="61" xfId="0" applyBorder="1"/>
    <xf numFmtId="0" fontId="0" fillId="0" borderId="62" xfId="0" applyBorder="1"/>
    <xf numFmtId="0" fontId="0" fillId="0" borderId="9" xfId="0" applyFont="1" applyBorder="1" applyAlignment="1">
      <alignment horizontal="center"/>
    </xf>
    <xf numFmtId="0" fontId="0" fillId="0" borderId="32" xfId="0" applyBorder="1"/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textRotation="90"/>
    </xf>
    <xf numFmtId="0" fontId="0" fillId="0" borderId="0" xfId="0" applyAlignment="1">
      <alignment horizontal="center"/>
    </xf>
    <xf numFmtId="0" fontId="0" fillId="0" borderId="9" xfId="0" applyFont="1" applyBorder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66" xfId="0" applyFont="1" applyBorder="1"/>
    <xf numFmtId="0" fontId="0" fillId="0" borderId="67" xfId="0" applyBorder="1"/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 textRotation="90"/>
    </xf>
    <xf numFmtId="0" fontId="0" fillId="0" borderId="69" xfId="0" applyBorder="1" applyAlignment="1">
      <alignment horizontal="center"/>
    </xf>
    <xf numFmtId="0" fontId="0" fillId="0" borderId="8" xfId="0" applyFont="1" applyBorder="1"/>
    <xf numFmtId="0" fontId="0" fillId="0" borderId="13" xfId="0" applyBorder="1"/>
    <xf numFmtId="164" fontId="21" fillId="0" borderId="63" xfId="0" applyNumberFormat="1" applyFont="1" applyBorder="1"/>
    <xf numFmtId="1" fontId="21" fillId="0" borderId="8" xfId="0" applyNumberFormat="1" applyFont="1" applyBorder="1"/>
    <xf numFmtId="167" fontId="0" fillId="0" borderId="36" xfId="0" applyNumberFormat="1" applyBorder="1" applyAlignment="1">
      <alignment horizontal="center"/>
    </xf>
    <xf numFmtId="164" fontId="30" fillId="0" borderId="9" xfId="0" applyNumberFormat="1" applyFont="1" applyBorder="1"/>
    <xf numFmtId="1" fontId="23" fillId="0" borderId="46" xfId="0" applyNumberFormat="1" applyFont="1" applyBorder="1" applyAlignment="1" applyProtection="1">
      <alignment horizontal="center" vertical="center"/>
      <protection hidden="1"/>
    </xf>
    <xf numFmtId="167" fontId="0" fillId="0" borderId="36" xfId="0" applyNumberFormat="1" applyBorder="1" applyAlignment="1">
      <alignment horizontal="center" vertical="center"/>
    </xf>
    <xf numFmtId="0" fontId="0" fillId="0" borderId="9" xfId="0" applyFont="1" applyBorder="1" applyAlignment="1" applyProtection="1">
      <alignment horizontal="left" vertical="center" wrapText="1"/>
    </xf>
    <xf numFmtId="168" fontId="0" fillId="0" borderId="36" xfId="0" applyNumberFormat="1" applyBorder="1" applyAlignment="1">
      <alignment horizontal="center"/>
    </xf>
    <xf numFmtId="164" fontId="21" fillId="0" borderId="8" xfId="0" applyNumberFormat="1" applyFont="1" applyBorder="1"/>
    <xf numFmtId="0" fontId="21" fillId="0" borderId="8" xfId="0" applyFont="1" applyBorder="1"/>
    <xf numFmtId="165" fontId="0" fillId="0" borderId="9" xfId="0" applyNumberFormat="1" applyBorder="1"/>
    <xf numFmtId="0" fontId="0" fillId="0" borderId="9" xfId="0" applyNumberFormat="1" applyFont="1" applyBorder="1" applyAlignment="1">
      <alignment horizontal="center"/>
    </xf>
    <xf numFmtId="1" fontId="23" fillId="0" borderId="48" xfId="0" applyNumberFormat="1" applyFont="1" applyBorder="1" applyAlignment="1" applyProtection="1">
      <alignment horizontal="center" vertical="center"/>
      <protection hidden="1"/>
    </xf>
    <xf numFmtId="0" fontId="0" fillId="0" borderId="9" xfId="0" applyFont="1" applyBorder="1" applyAlignment="1">
      <alignment horizontal="left"/>
    </xf>
    <xf numFmtId="49" fontId="0" fillId="0" borderId="9" xfId="0" applyNumberFormat="1" applyFont="1" applyBorder="1" applyAlignment="1">
      <alignment horizontal="center"/>
    </xf>
    <xf numFmtId="0" fontId="31" fillId="0" borderId="0" xfId="0" applyFont="1" applyBorder="1"/>
    <xf numFmtId="169" fontId="0" fillId="0" borderId="9" xfId="0" applyNumberFormat="1" applyBorder="1"/>
    <xf numFmtId="166" fontId="0" fillId="0" borderId="9" xfId="0" applyNumberFormat="1" applyBorder="1"/>
    <xf numFmtId="0" fontId="21" fillId="0" borderId="9" xfId="0" applyFont="1" applyBorder="1" applyAlignment="1">
      <alignment horizontal="center"/>
    </xf>
    <xf numFmtId="0" fontId="0" fillId="0" borderId="36" xfId="0" applyBorder="1" applyAlignment="1">
      <alignment horizontal="center"/>
    </xf>
    <xf numFmtId="49" fontId="0" fillId="0" borderId="8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49" fontId="0" fillId="0" borderId="9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top"/>
    </xf>
    <xf numFmtId="0" fontId="0" fillId="0" borderId="9" xfId="0" applyFont="1" applyBorder="1" applyAlignment="1">
      <alignment horizontal="left" vertical="center" wrapText="1"/>
    </xf>
    <xf numFmtId="49" fontId="0" fillId="0" borderId="10" xfId="0" applyNumberFormat="1" applyFont="1" applyBorder="1" applyAlignment="1">
      <alignment horizontal="center" vertical="top"/>
    </xf>
    <xf numFmtId="0" fontId="0" fillId="0" borderId="70" xfId="0" applyFont="1" applyBorder="1"/>
    <xf numFmtId="0" fontId="0" fillId="0" borderId="70" xfId="0" applyBorder="1" applyAlignment="1">
      <alignment horizontal="center"/>
    </xf>
    <xf numFmtId="0" fontId="0" fillId="0" borderId="10" xfId="0" applyBorder="1"/>
    <xf numFmtId="0" fontId="0" fillId="0" borderId="71" xfId="0" applyBorder="1"/>
    <xf numFmtId="0" fontId="0" fillId="0" borderId="37" xfId="0" applyBorder="1" applyAlignment="1">
      <alignment vertical="center" wrapText="1"/>
    </xf>
    <xf numFmtId="0" fontId="0" fillId="0" borderId="38" xfId="0" applyFont="1" applyBorder="1" applyAlignment="1">
      <alignment vertical="center" wrapText="1"/>
    </xf>
    <xf numFmtId="0" fontId="0" fillId="0" borderId="38" xfId="0" applyBorder="1"/>
    <xf numFmtId="0" fontId="0" fillId="0" borderId="4" xfId="0" applyBorder="1"/>
    <xf numFmtId="0" fontId="0" fillId="0" borderId="3" xfId="0" applyBorder="1"/>
    <xf numFmtId="0" fontId="0" fillId="0" borderId="36" xfId="0" applyBorder="1"/>
    <xf numFmtId="49" fontId="0" fillId="0" borderId="39" xfId="0" applyNumberFormat="1" applyBorder="1" applyAlignment="1">
      <alignment horizontal="center" vertical="top"/>
    </xf>
    <xf numFmtId="0" fontId="0" fillId="0" borderId="38" xfId="0" applyFont="1" applyBorder="1" applyAlignment="1">
      <alignment horizontal="left" vertical="center" wrapText="1"/>
    </xf>
    <xf numFmtId="0" fontId="18" fillId="0" borderId="9" xfId="0" applyFont="1" applyBorder="1"/>
    <xf numFmtId="0" fontId="0" fillId="0" borderId="6" xfId="0" applyBorder="1"/>
    <xf numFmtId="164" fontId="21" fillId="0" borderId="6" xfId="0" applyNumberFormat="1" applyFont="1" applyBorder="1" applyAlignment="1">
      <alignment horizontal="center"/>
    </xf>
    <xf numFmtId="166" fontId="0" fillId="0" borderId="10" xfId="0" applyNumberFormat="1" applyBorder="1"/>
    <xf numFmtId="0" fontId="18" fillId="0" borderId="0" xfId="0" applyFont="1" applyBorder="1"/>
    <xf numFmtId="1" fontId="0" fillId="0" borderId="9" xfId="0" applyNumberFormat="1" applyBorder="1"/>
    <xf numFmtId="0" fontId="0" fillId="0" borderId="30" xfId="0" applyFont="1" applyBorder="1"/>
    <xf numFmtId="0" fontId="0" fillId="0" borderId="57" xfId="0" applyBorder="1"/>
    <xf numFmtId="1" fontId="0" fillId="0" borderId="8" xfId="0" applyNumberFormat="1" applyBorder="1"/>
    <xf numFmtId="0" fontId="0" fillId="0" borderId="72" xfId="0" applyFont="1" applyBorder="1"/>
    <xf numFmtId="0" fontId="0" fillId="0" borderId="11" xfId="0" applyBorder="1"/>
    <xf numFmtId="49" fontId="0" fillId="0" borderId="1" xfId="0" applyNumberFormat="1" applyFont="1" applyBorder="1" applyAlignment="1">
      <alignment horizontal="left" vertical="center"/>
    </xf>
    <xf numFmtId="0" fontId="0" fillId="0" borderId="1" xfId="0" applyBorder="1"/>
    <xf numFmtId="0" fontId="0" fillId="0" borderId="73" xfId="0" applyBorder="1"/>
    <xf numFmtId="0" fontId="0" fillId="0" borderId="33" xfId="0" applyFont="1" applyBorder="1" applyAlignment="1"/>
    <xf numFmtId="0" fontId="0" fillId="0" borderId="75" xfId="0" applyBorder="1"/>
    <xf numFmtId="0" fontId="0" fillId="0" borderId="72" xfId="0" applyFont="1" applyBorder="1" applyAlignment="1">
      <alignment horizontal="center"/>
    </xf>
    <xf numFmtId="0" fontId="26" fillId="0" borderId="11" xfId="0" applyFont="1" applyBorder="1"/>
    <xf numFmtId="0" fontId="26" fillId="0" borderId="18" xfId="0" applyFont="1" applyBorder="1"/>
    <xf numFmtId="0" fontId="0" fillId="0" borderId="76" xfId="0" applyBorder="1" applyAlignment="1"/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7" xfId="0" applyBorder="1"/>
    <xf numFmtId="0" fontId="0" fillId="0" borderId="78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9" xfId="0" applyBorder="1" applyAlignment="1"/>
    <xf numFmtId="0" fontId="0" fillId="0" borderId="1" xfId="0" applyBorder="1" applyAlignment="1">
      <alignment horizontal="center"/>
    </xf>
    <xf numFmtId="0" fontId="0" fillId="0" borderId="79" xfId="0" applyBorder="1"/>
    <xf numFmtId="0" fontId="18" fillId="0" borderId="0" xfId="0" applyFont="1" applyAlignment="1">
      <alignment horizontal="center"/>
    </xf>
    <xf numFmtId="0" fontId="27" fillId="3" borderId="22" xfId="0" applyFont="1" applyFill="1" applyBorder="1" applyAlignment="1">
      <alignment horizontal="center" vertical="center"/>
    </xf>
    <xf numFmtId="1" fontId="27" fillId="3" borderId="8" xfId="0" applyNumberFormat="1" applyFont="1" applyFill="1" applyBorder="1" applyAlignment="1" applyProtection="1">
      <alignment horizontal="center" vertical="center"/>
      <protection hidden="1"/>
    </xf>
    <xf numFmtId="0" fontId="27" fillId="3" borderId="22" xfId="0" applyFont="1" applyFill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left" vertical="center" wrapText="1"/>
    </xf>
    <xf numFmtId="0" fontId="27" fillId="3" borderId="25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 wrapText="1"/>
    </xf>
    <xf numFmtId="0" fontId="27" fillId="3" borderId="8" xfId="0" applyFont="1" applyFill="1" applyBorder="1"/>
    <xf numFmtId="0" fontId="16" fillId="3" borderId="80" xfId="0" applyFont="1" applyFill="1" applyBorder="1" applyAlignment="1" applyProtection="1">
      <alignment horizontal="left" vertical="center" wrapText="1"/>
      <protection locked="0"/>
    </xf>
    <xf numFmtId="0" fontId="14" fillId="3" borderId="7" xfId="0" applyNumberFormat="1" applyFont="1" applyFill="1" applyBorder="1" applyAlignment="1" applyProtection="1">
      <alignment horizontal="center"/>
      <protection locked="0"/>
    </xf>
    <xf numFmtId="0" fontId="14" fillId="3" borderId="3" xfId="0" applyFont="1" applyFill="1" applyBorder="1" applyAlignment="1" applyProtection="1">
      <alignment horizontal="center"/>
      <protection locked="0"/>
    </xf>
    <xf numFmtId="0" fontId="12" fillId="3" borderId="81" xfId="0" applyFont="1" applyFill="1" applyBorder="1" applyAlignment="1" applyProtection="1">
      <alignment horizontal="left" vertical="center" wrapText="1"/>
      <protection locked="0"/>
    </xf>
    <xf numFmtId="0" fontId="27" fillId="3" borderId="0" xfId="0" applyNumberFormat="1" applyFont="1" applyFill="1" applyBorder="1" applyAlignment="1" applyProtection="1">
      <alignment horizontal="center"/>
      <protection locked="0"/>
    </xf>
    <xf numFmtId="0" fontId="27" fillId="3" borderId="0" xfId="0" applyFont="1" applyFill="1" applyBorder="1" applyAlignment="1" applyProtection="1">
      <alignment horizontal="center"/>
      <protection locked="0"/>
    </xf>
    <xf numFmtId="164" fontId="32" fillId="3" borderId="0" xfId="0" applyNumberFormat="1" applyFont="1" applyFill="1" applyBorder="1" applyAlignment="1">
      <alignment horizontal="left"/>
    </xf>
    <xf numFmtId="0" fontId="27" fillId="3" borderId="0" xfId="0" applyFont="1" applyFill="1" applyBorder="1" applyAlignment="1">
      <alignment vertical="center"/>
    </xf>
    <xf numFmtId="164" fontId="12" fillId="3" borderId="2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0" fontId="12" fillId="3" borderId="37" xfId="0" applyFont="1" applyFill="1" applyBorder="1" applyAlignment="1"/>
    <xf numFmtId="0" fontId="12" fillId="3" borderId="56" xfId="0" applyFont="1" applyFill="1" applyBorder="1" applyAlignment="1">
      <alignment horizontal="center"/>
    </xf>
    <xf numFmtId="164" fontId="12" fillId="3" borderId="56" xfId="0" applyNumberFormat="1" applyFont="1" applyFill="1" applyBorder="1" applyAlignment="1">
      <alignment horizontal="center"/>
    </xf>
    <xf numFmtId="164" fontId="12" fillId="3" borderId="56" xfId="0" applyNumberFormat="1" applyFont="1" applyFill="1" applyBorder="1" applyAlignment="1"/>
    <xf numFmtId="164" fontId="12" fillId="3" borderId="57" xfId="0" applyNumberFormat="1" applyFont="1" applyFill="1" applyBorder="1" applyAlignment="1"/>
    <xf numFmtId="164" fontId="12" fillId="3" borderId="12" xfId="0" applyNumberFormat="1" applyFont="1" applyFill="1" applyBorder="1" applyAlignment="1">
      <alignment horizontal="center"/>
    </xf>
    <xf numFmtId="164" fontId="12" fillId="3" borderId="4" xfId="0" applyNumberFormat="1" applyFont="1" applyFill="1" applyBorder="1" applyAlignment="1">
      <alignment horizontal="center"/>
    </xf>
    <xf numFmtId="0" fontId="12" fillId="3" borderId="39" xfId="0" applyFont="1" applyFill="1" applyBorder="1" applyAlignment="1"/>
    <xf numFmtId="0" fontId="27" fillId="3" borderId="58" xfId="0" applyFont="1" applyFill="1" applyBorder="1"/>
    <xf numFmtId="164" fontId="27" fillId="3" borderId="58" xfId="0" applyNumberFormat="1" applyFont="1" applyFill="1" applyBorder="1"/>
    <xf numFmtId="164" fontId="12" fillId="3" borderId="58" xfId="0" applyNumberFormat="1" applyFont="1" applyFill="1" applyBorder="1" applyAlignment="1"/>
    <xf numFmtId="164" fontId="12" fillId="3" borderId="38" xfId="0" applyNumberFormat="1" applyFont="1" applyFill="1" applyBorder="1" applyAlignment="1"/>
    <xf numFmtId="0" fontId="12" fillId="3" borderId="25" xfId="0" applyFont="1" applyFill="1" applyBorder="1" applyAlignment="1">
      <alignment horizontal="center" vertical="center"/>
    </xf>
    <xf numFmtId="0" fontId="27" fillId="3" borderId="58" xfId="0" applyFont="1" applyFill="1" applyBorder="1" applyAlignment="1">
      <alignment horizontal="center"/>
    </xf>
    <xf numFmtId="0" fontId="12" fillId="3" borderId="59" xfId="0" applyFont="1" applyFill="1" applyBorder="1" applyAlignment="1">
      <alignment wrapText="1"/>
    </xf>
    <xf numFmtId="0" fontId="27" fillId="3" borderId="40" xfId="0" applyFont="1" applyFill="1" applyBorder="1" applyAlignment="1">
      <alignment wrapText="1"/>
    </xf>
    <xf numFmtId="0" fontId="27" fillId="3" borderId="38" xfId="0" applyFont="1" applyFill="1" applyBorder="1" applyAlignment="1">
      <alignment wrapText="1"/>
    </xf>
    <xf numFmtId="0" fontId="27" fillId="3" borderId="43" xfId="0" applyFont="1" applyFill="1" applyBorder="1" applyAlignment="1">
      <alignment wrapText="1"/>
    </xf>
    <xf numFmtId="1" fontId="27" fillId="3" borderId="43" xfId="0" applyNumberFormat="1" applyFont="1" applyFill="1" applyBorder="1" applyAlignment="1" applyProtection="1">
      <alignment horizontal="center" vertical="center" wrapText="1"/>
      <protection hidden="1"/>
    </xf>
    <xf numFmtId="0" fontId="12" fillId="3" borderId="58" xfId="0" applyFont="1" applyFill="1" applyBorder="1" applyAlignment="1">
      <alignment wrapText="1"/>
    </xf>
    <xf numFmtId="0" fontId="27" fillId="3" borderId="58" xfId="0" applyFont="1" applyFill="1" applyBorder="1" applyAlignment="1">
      <alignment wrapText="1"/>
    </xf>
    <xf numFmtId="1" fontId="27" fillId="3" borderId="58" xfId="0" applyNumberFormat="1" applyFont="1" applyFill="1" applyBorder="1" applyAlignment="1">
      <alignment wrapText="1"/>
    </xf>
    <xf numFmtId="1" fontId="27" fillId="3" borderId="58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40" xfId="0" applyFont="1" applyFill="1" applyBorder="1" applyAlignment="1">
      <alignment horizontal="center" wrapText="1"/>
    </xf>
    <xf numFmtId="0" fontId="33" fillId="3" borderId="4" xfId="0" applyFont="1" applyFill="1" applyBorder="1" applyAlignment="1">
      <alignment horizontal="center" vertical="center"/>
    </xf>
    <xf numFmtId="0" fontId="35" fillId="3" borderId="39" xfId="0" applyFont="1" applyFill="1" applyBorder="1" applyAlignment="1">
      <alignment vertical="center"/>
    </xf>
    <xf numFmtId="0" fontId="35" fillId="3" borderId="38" xfId="0" applyFont="1" applyFill="1" applyBorder="1" applyAlignment="1">
      <alignment vertical="center"/>
    </xf>
    <xf numFmtId="0" fontId="35" fillId="3" borderId="8" xfId="0" applyFont="1" applyFill="1" applyBorder="1" applyAlignment="1">
      <alignment horizontal="center"/>
    </xf>
    <xf numFmtId="0" fontId="35" fillId="3" borderId="8" xfId="0" applyFont="1" applyFill="1" applyBorder="1"/>
    <xf numFmtId="0" fontId="35" fillId="3" borderId="8" xfId="0" applyFont="1" applyFill="1" applyBorder="1" applyAlignment="1">
      <alignment horizontal="center" vertical="center"/>
    </xf>
    <xf numFmtId="0" fontId="35" fillId="3" borderId="43" xfId="0" applyFont="1" applyFill="1" applyBorder="1" applyAlignment="1">
      <alignment horizontal="center" vertical="center"/>
    </xf>
    <xf numFmtId="0" fontId="35" fillId="3" borderId="43" xfId="0" applyFont="1" applyFill="1" applyBorder="1" applyAlignment="1">
      <alignment horizontal="center"/>
    </xf>
    <xf numFmtId="0" fontId="35" fillId="3" borderId="2" xfId="0" applyFont="1" applyFill="1" applyBorder="1" applyAlignment="1">
      <alignment horizontal="center"/>
    </xf>
    <xf numFmtId="0" fontId="35" fillId="3" borderId="44" xfId="0" applyFont="1" applyFill="1" applyBorder="1"/>
    <xf numFmtId="0" fontId="35" fillId="3" borderId="2" xfId="0" applyFont="1" applyFill="1" applyBorder="1"/>
    <xf numFmtId="0" fontId="33" fillId="3" borderId="0" xfId="0" applyFont="1" applyFill="1" applyBorder="1"/>
    <xf numFmtId="0" fontId="35" fillId="3" borderId="0" xfId="0" applyFont="1" applyFill="1" applyBorder="1" applyAlignment="1">
      <alignment vertical="center"/>
    </xf>
    <xf numFmtId="0" fontId="35" fillId="3" borderId="0" xfId="0" applyFont="1" applyFill="1" applyBorder="1"/>
    <xf numFmtId="1" fontId="33" fillId="3" borderId="0" xfId="0" applyNumberFormat="1" applyFont="1" applyFill="1" applyBorder="1"/>
    <xf numFmtId="1" fontId="33" fillId="3" borderId="0" xfId="0" applyNumberFormat="1" applyFont="1" applyFill="1" applyBorder="1" applyAlignment="1" applyProtection="1">
      <alignment horizontal="center" vertical="center"/>
      <protection hidden="1"/>
    </xf>
    <xf numFmtId="164" fontId="40" fillId="3" borderId="0" xfId="0" applyNumberFormat="1" applyFont="1" applyFill="1" applyBorder="1" applyAlignment="1">
      <alignment horizontal="left"/>
    </xf>
    <xf numFmtId="0" fontId="41" fillId="3" borderId="22" xfId="0" applyFont="1" applyFill="1" applyBorder="1" applyAlignment="1">
      <alignment horizontal="center" vertical="center"/>
    </xf>
    <xf numFmtId="0" fontId="41" fillId="3" borderId="22" xfId="0" applyFont="1" applyFill="1" applyBorder="1" applyAlignment="1">
      <alignment horizontal="left" vertical="center" wrapText="1"/>
    </xf>
    <xf numFmtId="0" fontId="41" fillId="3" borderId="8" xfId="0" applyFont="1" applyFill="1" applyBorder="1" applyAlignment="1" applyProtection="1">
      <alignment horizontal="center"/>
      <protection locked="0"/>
    </xf>
    <xf numFmtId="0" fontId="41" fillId="3" borderId="23" xfId="0" applyFont="1" applyFill="1" applyBorder="1" applyAlignment="1">
      <alignment horizontal="center" vertical="center"/>
    </xf>
    <xf numFmtId="1" fontId="41" fillId="3" borderId="8" xfId="0" applyNumberFormat="1" applyFont="1" applyFill="1" applyBorder="1" applyAlignment="1" applyProtection="1">
      <alignment horizontal="center"/>
      <protection locked="0"/>
    </xf>
    <xf numFmtId="0" fontId="41" fillId="3" borderId="23" xfId="0" applyNumberFormat="1" applyFont="1" applyFill="1" applyBorder="1" applyAlignment="1">
      <alignment horizontal="left" vertical="center"/>
    </xf>
    <xf numFmtId="0" fontId="41" fillId="3" borderId="22" xfId="0" applyNumberFormat="1" applyFont="1" applyFill="1" applyBorder="1" applyAlignment="1">
      <alignment horizontal="left" vertical="center"/>
    </xf>
    <xf numFmtId="0" fontId="41" fillId="3" borderId="9" xfId="0" applyFont="1" applyFill="1" applyBorder="1"/>
    <xf numFmtId="1" fontId="41" fillId="3" borderId="46" xfId="0" applyNumberFormat="1" applyFont="1" applyFill="1" applyBorder="1" applyAlignment="1" applyProtection="1">
      <alignment horizontal="center" vertical="center"/>
      <protection hidden="1"/>
    </xf>
    <xf numFmtId="1" fontId="41" fillId="3" borderId="47" xfId="0" applyNumberFormat="1" applyFont="1" applyFill="1" applyBorder="1" applyAlignment="1" applyProtection="1">
      <alignment horizontal="center" vertical="center"/>
      <protection hidden="1"/>
    </xf>
    <xf numFmtId="1" fontId="41" fillId="3" borderId="8" xfId="0" applyNumberFormat="1" applyFont="1" applyFill="1" applyBorder="1" applyAlignment="1" applyProtection="1">
      <alignment horizontal="center" vertical="center"/>
      <protection hidden="1"/>
    </xf>
    <xf numFmtId="1" fontId="41" fillId="3" borderId="48" xfId="0" applyNumberFormat="1" applyFont="1" applyFill="1" applyBorder="1" applyAlignment="1" applyProtection="1">
      <alignment horizontal="center" vertical="center"/>
      <protection hidden="1"/>
    </xf>
    <xf numFmtId="0" fontId="41" fillId="3" borderId="22" xfId="0" applyFont="1" applyFill="1" applyBorder="1" applyAlignment="1">
      <alignment horizontal="center" vertical="center" wrapText="1"/>
    </xf>
    <xf numFmtId="0" fontId="41" fillId="3" borderId="21" xfId="0" applyFont="1" applyFill="1" applyBorder="1" applyAlignment="1">
      <alignment horizontal="left" vertical="center" wrapText="1"/>
    </xf>
    <xf numFmtId="1" fontId="41" fillId="3" borderId="49" xfId="0" applyNumberFormat="1" applyFont="1" applyFill="1" applyBorder="1" applyAlignment="1">
      <alignment horizontal="center" vertical="center"/>
    </xf>
    <xf numFmtId="0" fontId="41" fillId="3" borderId="21" xfId="0" applyFont="1" applyFill="1" applyBorder="1" applyAlignment="1">
      <alignment horizontal="center" vertical="center" wrapText="1"/>
    </xf>
    <xf numFmtId="0" fontId="41" fillId="3" borderId="21" xfId="0" applyFont="1" applyFill="1" applyBorder="1" applyAlignment="1">
      <alignment horizontal="center" vertical="center"/>
    </xf>
    <xf numFmtId="0" fontId="41" fillId="3" borderId="23" xfId="0" applyNumberFormat="1" applyFont="1" applyFill="1" applyBorder="1" applyAlignment="1">
      <alignment horizontal="center" vertical="center"/>
    </xf>
    <xf numFmtId="0" fontId="41" fillId="3" borderId="22" xfId="0" applyNumberFormat="1" applyFont="1" applyFill="1" applyBorder="1" applyAlignment="1">
      <alignment horizontal="center" vertical="center"/>
    </xf>
    <xf numFmtId="0" fontId="41" fillId="3" borderId="25" xfId="0" applyFont="1" applyFill="1" applyBorder="1" applyAlignment="1">
      <alignment horizontal="center" vertical="center" wrapText="1"/>
    </xf>
    <xf numFmtId="0" fontId="41" fillId="3" borderId="25" xfId="0" applyFont="1" applyFill="1" applyBorder="1" applyAlignment="1">
      <alignment horizontal="center" vertical="center"/>
    </xf>
    <xf numFmtId="0" fontId="41" fillId="3" borderId="21" xfId="0" applyNumberFormat="1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 wrapText="1"/>
    </xf>
    <xf numFmtId="0" fontId="41" fillId="3" borderId="9" xfId="0" applyFont="1" applyFill="1" applyBorder="1" applyAlignment="1" applyProtection="1">
      <alignment horizontal="center"/>
      <protection locked="0"/>
    </xf>
    <xf numFmtId="0" fontId="41" fillId="3" borderId="9" xfId="0" applyFont="1" applyFill="1" applyBorder="1" applyAlignment="1">
      <alignment horizontal="center" vertical="center" wrapText="1"/>
    </xf>
    <xf numFmtId="0" fontId="41" fillId="3" borderId="9" xfId="0" applyFont="1" applyFill="1" applyBorder="1" applyAlignment="1">
      <alignment horizontal="left" vertical="center" wrapText="1"/>
    </xf>
    <xf numFmtId="0" fontId="41" fillId="3" borderId="36" xfId="0" applyFont="1" applyFill="1" applyBorder="1" applyAlignment="1" applyProtection="1">
      <alignment horizontal="center"/>
      <protection locked="0"/>
    </xf>
    <xf numFmtId="0" fontId="41" fillId="3" borderId="8" xfId="0" applyFont="1" applyFill="1" applyBorder="1" applyAlignment="1">
      <alignment horizontal="center" vertical="center" wrapText="1"/>
    </xf>
    <xf numFmtId="0" fontId="41" fillId="3" borderId="8" xfId="0" applyFont="1" applyFill="1" applyBorder="1" applyAlignment="1">
      <alignment horizontal="center" vertical="center"/>
    </xf>
    <xf numFmtId="1" fontId="41" fillId="3" borderId="9" xfId="0" applyNumberFormat="1" applyFont="1" applyFill="1" applyBorder="1" applyAlignment="1" applyProtection="1">
      <alignment horizontal="center" vertical="center"/>
      <protection hidden="1"/>
    </xf>
    <xf numFmtId="0" fontId="41" fillId="3" borderId="22" xfId="0" applyNumberFormat="1" applyFont="1" applyFill="1" applyBorder="1" applyAlignment="1">
      <alignment horizontal="center" vertical="center" wrapText="1"/>
    </xf>
    <xf numFmtId="0" fontId="41" fillId="3" borderId="8" xfId="0" applyFont="1" applyFill="1" applyBorder="1" applyAlignment="1">
      <alignment horizontal="center"/>
    </xf>
    <xf numFmtId="0" fontId="41" fillId="3" borderId="8" xfId="0" applyFont="1" applyFill="1" applyBorder="1"/>
    <xf numFmtId="1" fontId="41" fillId="3" borderId="39" xfId="0" applyNumberFormat="1" applyFont="1" applyFill="1" applyBorder="1" applyAlignment="1" applyProtection="1">
      <alignment horizontal="center" vertical="center"/>
      <protection hidden="1"/>
    </xf>
    <xf numFmtId="0" fontId="41" fillId="3" borderId="13" xfId="0" applyFont="1" applyFill="1" applyBorder="1" applyAlignment="1">
      <alignment horizontal="center"/>
    </xf>
    <xf numFmtId="1" fontId="41" fillId="0" borderId="13" xfId="0" applyNumberFormat="1" applyFont="1" applyFill="1" applyBorder="1" applyAlignment="1">
      <alignment horizontal="center" vertical="center"/>
    </xf>
    <xf numFmtId="0" fontId="41" fillId="0" borderId="22" xfId="0" applyFont="1" applyFill="1" applyBorder="1" applyAlignment="1">
      <alignment horizontal="center" vertical="center" wrapText="1"/>
    </xf>
    <xf numFmtId="164" fontId="41" fillId="0" borderId="22" xfId="0" applyNumberFormat="1" applyFont="1" applyFill="1" applyBorder="1" applyAlignment="1">
      <alignment horizontal="center" vertical="center" wrapText="1"/>
    </xf>
    <xf numFmtId="1" fontId="41" fillId="0" borderId="22" xfId="0" applyNumberFormat="1" applyFont="1" applyFill="1" applyBorder="1" applyAlignment="1">
      <alignment horizontal="center" vertical="center" wrapText="1"/>
    </xf>
    <xf numFmtId="0" fontId="41" fillId="0" borderId="13" xfId="0" applyFont="1" applyFill="1" applyBorder="1" applyAlignment="1">
      <alignment horizontal="center"/>
    </xf>
    <xf numFmtId="0" fontId="41" fillId="0" borderId="9" xfId="0" applyFont="1" applyFill="1" applyBorder="1"/>
    <xf numFmtId="1" fontId="41" fillId="0" borderId="46" xfId="0" applyNumberFormat="1" applyFont="1" applyFill="1" applyBorder="1" applyAlignment="1" applyProtection="1">
      <alignment horizontal="center" vertical="center"/>
      <protection hidden="1"/>
    </xf>
    <xf numFmtId="1" fontId="41" fillId="0" borderId="47" xfId="0" applyNumberFormat="1" applyFont="1" applyFill="1" applyBorder="1" applyAlignment="1" applyProtection="1">
      <alignment horizontal="center" vertical="center"/>
      <protection hidden="1"/>
    </xf>
    <xf numFmtId="164" fontId="41" fillId="3" borderId="22" xfId="0" applyNumberFormat="1" applyFont="1" applyFill="1" applyBorder="1" applyAlignment="1">
      <alignment horizontal="center" vertical="center" wrapText="1"/>
    </xf>
    <xf numFmtId="1" fontId="41" fillId="3" borderId="22" xfId="0" applyNumberFormat="1" applyFont="1" applyFill="1" applyBorder="1" applyAlignment="1">
      <alignment horizontal="center" vertical="center" wrapText="1"/>
    </xf>
    <xf numFmtId="16" fontId="41" fillId="3" borderId="22" xfId="0" applyNumberFormat="1" applyFont="1" applyFill="1" applyBorder="1" applyAlignment="1">
      <alignment horizontal="center" vertical="center" wrapText="1"/>
    </xf>
    <xf numFmtId="0" fontId="41" fillId="3" borderId="23" xfId="0" applyFont="1" applyFill="1" applyBorder="1" applyAlignment="1">
      <alignment horizontal="center" vertical="center" wrapText="1"/>
    </xf>
    <xf numFmtId="0" fontId="42" fillId="3" borderId="21" xfId="0" applyFont="1" applyFill="1" applyBorder="1" applyAlignment="1">
      <alignment horizontal="center" vertical="center"/>
    </xf>
    <xf numFmtId="0" fontId="43" fillId="3" borderId="21" xfId="0" applyFont="1" applyFill="1" applyBorder="1" applyAlignment="1">
      <alignment horizontal="center" vertical="center"/>
    </xf>
    <xf numFmtId="0" fontId="42" fillId="3" borderId="23" xfId="0" applyFont="1" applyFill="1" applyBorder="1" applyAlignment="1">
      <alignment horizontal="center" vertical="center" wrapText="1"/>
    </xf>
    <xf numFmtId="0" fontId="42" fillId="3" borderId="23" xfId="0" applyFont="1" applyFill="1" applyBorder="1" applyAlignment="1">
      <alignment horizontal="center" vertical="center"/>
    </xf>
    <xf numFmtId="1" fontId="44" fillId="3" borderId="43" xfId="0" applyNumberFormat="1" applyFont="1" applyFill="1" applyBorder="1" applyAlignment="1" applyProtection="1">
      <alignment horizontal="center"/>
      <protection locked="0"/>
    </xf>
    <xf numFmtId="0" fontId="44" fillId="3" borderId="43" xfId="0" applyFont="1" applyFill="1" applyBorder="1" applyAlignment="1" applyProtection="1">
      <alignment horizontal="center"/>
      <protection locked="0"/>
    </xf>
    <xf numFmtId="0" fontId="44" fillId="3" borderId="9" xfId="0" applyFont="1" applyFill="1" applyBorder="1"/>
    <xf numFmtId="1" fontId="44" fillId="3" borderId="0" xfId="0" applyNumberFormat="1" applyFont="1" applyFill="1" applyBorder="1" applyAlignment="1" applyProtection="1">
      <alignment horizontal="center" vertical="center"/>
      <protection hidden="1"/>
    </xf>
    <xf numFmtId="0" fontId="42" fillId="3" borderId="22" xfId="0" applyFont="1" applyFill="1" applyBorder="1" applyAlignment="1">
      <alignment horizontal="center" vertical="center" wrapText="1"/>
    </xf>
    <xf numFmtId="164" fontId="42" fillId="3" borderId="22" xfId="0" applyNumberFormat="1" applyFont="1" applyFill="1" applyBorder="1" applyAlignment="1">
      <alignment horizontal="center" vertical="center" wrapText="1"/>
    </xf>
    <xf numFmtId="1" fontId="42" fillId="3" borderId="22" xfId="0" applyNumberFormat="1" applyFont="1" applyFill="1" applyBorder="1" applyAlignment="1">
      <alignment horizontal="center" vertical="center" wrapText="1"/>
    </xf>
    <xf numFmtId="0" fontId="44" fillId="3" borderId="13" xfId="0" applyFont="1" applyFill="1" applyBorder="1" applyAlignment="1">
      <alignment horizontal="center"/>
    </xf>
    <xf numFmtId="1" fontId="44" fillId="3" borderId="46" xfId="0" applyNumberFormat="1" applyFont="1" applyFill="1" applyBorder="1" applyAlignment="1" applyProtection="1">
      <alignment horizontal="center" vertical="center"/>
      <protection hidden="1"/>
    </xf>
    <xf numFmtId="1" fontId="44" fillId="3" borderId="47" xfId="0" applyNumberFormat="1" applyFont="1" applyFill="1" applyBorder="1" applyAlignment="1" applyProtection="1">
      <alignment horizontal="center" vertical="center"/>
      <protection hidden="1"/>
    </xf>
    <xf numFmtId="0" fontId="41" fillId="3" borderId="50" xfId="0" applyFont="1" applyFill="1" applyBorder="1" applyAlignment="1">
      <alignment horizontal="left" vertical="center" wrapText="1"/>
    </xf>
    <xf numFmtId="0" fontId="41" fillId="3" borderId="50" xfId="0" applyFont="1" applyFill="1" applyBorder="1" applyAlignment="1">
      <alignment horizontal="center" vertical="center"/>
    </xf>
    <xf numFmtId="0" fontId="41" fillId="0" borderId="23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/>
    </xf>
    <xf numFmtId="0" fontId="41" fillId="3" borderId="9" xfId="0" applyFont="1" applyFill="1" applyBorder="1" applyAlignment="1">
      <alignment horizontal="center"/>
    </xf>
    <xf numFmtId="1" fontId="41" fillId="3" borderId="51" xfId="0" applyNumberFormat="1" applyFont="1" applyFill="1" applyBorder="1" applyAlignment="1" applyProtection="1">
      <alignment horizontal="center" vertical="center"/>
      <protection hidden="1"/>
    </xf>
    <xf numFmtId="1" fontId="41" fillId="3" borderId="52" xfId="0" applyNumberFormat="1" applyFont="1" applyFill="1" applyBorder="1" applyAlignment="1" applyProtection="1">
      <alignment horizontal="center" vertical="center"/>
      <protection hidden="1"/>
    </xf>
    <xf numFmtId="0" fontId="17" fillId="3" borderId="8" xfId="0" applyFont="1" applyFill="1" applyBorder="1" applyAlignment="1">
      <alignment horizontal="center" vertical="center"/>
    </xf>
    <xf numFmtId="0" fontId="44" fillId="3" borderId="8" xfId="0" applyFont="1" applyFill="1" applyBorder="1" applyAlignment="1" applyProtection="1">
      <alignment horizontal="center"/>
      <protection locked="0"/>
    </xf>
    <xf numFmtId="0" fontId="42" fillId="3" borderId="53" xfId="0" applyFont="1" applyFill="1" applyBorder="1" applyAlignment="1">
      <alignment horizontal="center" vertical="center"/>
    </xf>
    <xf numFmtId="1" fontId="44" fillId="3" borderId="48" xfId="0" applyNumberFormat="1" applyFont="1" applyFill="1" applyBorder="1" applyAlignment="1" applyProtection="1">
      <alignment horizontal="center" vertical="center"/>
      <protection hidden="1"/>
    </xf>
    <xf numFmtId="0" fontId="42" fillId="3" borderId="54" xfId="0" applyFont="1" applyFill="1" applyBorder="1" applyAlignment="1">
      <alignment horizontal="center" vertical="center"/>
    </xf>
    <xf numFmtId="0" fontId="41" fillId="3" borderId="43" xfId="0" applyFont="1" applyFill="1" applyBorder="1" applyAlignment="1">
      <alignment vertical="center" wrapText="1"/>
    </xf>
    <xf numFmtId="0" fontId="42" fillId="3" borderId="43" xfId="0" applyFont="1" applyFill="1" applyBorder="1" applyAlignment="1">
      <alignment horizontal="center" vertical="center"/>
    </xf>
    <xf numFmtId="0" fontId="41" fillId="3" borderId="43" xfId="0" applyFont="1" applyFill="1" applyBorder="1" applyAlignment="1" applyProtection="1">
      <alignment horizontal="center"/>
      <protection locked="0"/>
    </xf>
    <xf numFmtId="164" fontId="45" fillId="3" borderId="43" xfId="0" applyNumberFormat="1" applyFont="1" applyFill="1" applyBorder="1" applyAlignment="1">
      <alignment horizontal="center"/>
    </xf>
    <xf numFmtId="0" fontId="41" fillId="3" borderId="8" xfId="0" applyFont="1" applyFill="1" applyBorder="1" applyAlignment="1">
      <alignment horizontal="justify" vertical="top"/>
    </xf>
    <xf numFmtId="0" fontId="42" fillId="3" borderId="8" xfId="0" applyFont="1" applyFill="1" applyBorder="1" applyAlignment="1">
      <alignment horizontal="center" vertical="center"/>
    </xf>
    <xf numFmtId="0" fontId="41" fillId="3" borderId="55" xfId="0" applyFont="1" applyFill="1" applyBorder="1" applyAlignment="1">
      <alignment horizontal="center" vertical="center" wrapText="1"/>
    </xf>
    <xf numFmtId="0" fontId="41" fillId="3" borderId="50" xfId="0" applyFont="1" applyFill="1" applyBorder="1" applyAlignment="1">
      <alignment horizontal="center" vertical="center" wrapText="1"/>
    </xf>
    <xf numFmtId="1" fontId="41" fillId="3" borderId="0" xfId="0" applyNumberFormat="1" applyFont="1" applyFill="1" applyBorder="1" applyAlignment="1" applyProtection="1">
      <alignment horizontal="center" vertical="center"/>
      <protection hidden="1"/>
    </xf>
    <xf numFmtId="0" fontId="41" fillId="3" borderId="8" xfId="0" applyFont="1" applyFill="1" applyBorder="1" applyAlignment="1">
      <alignment horizontal="left" vertical="center" wrapText="1"/>
    </xf>
    <xf numFmtId="0" fontId="41" fillId="3" borderId="49" xfId="0" applyFont="1" applyFill="1" applyBorder="1" applyAlignment="1">
      <alignment horizontal="center" vertical="center" wrapText="1"/>
    </xf>
    <xf numFmtId="0" fontId="46" fillId="3" borderId="23" xfId="0" applyFont="1" applyFill="1" applyBorder="1" applyAlignment="1">
      <alignment horizontal="center" vertical="center" wrapText="1"/>
    </xf>
    <xf numFmtId="0" fontId="41" fillId="3" borderId="13" xfId="0" applyFont="1" applyFill="1" applyBorder="1" applyAlignment="1">
      <alignment horizontal="justify" vertical="top"/>
    </xf>
    <xf numFmtId="0" fontId="41" fillId="3" borderId="13" xfId="0" applyFont="1" applyFill="1" applyBorder="1" applyAlignment="1">
      <alignment horizontal="left" vertical="center" wrapText="1"/>
    </xf>
    <xf numFmtId="0" fontId="41" fillId="3" borderId="13" xfId="0" applyFont="1" applyFill="1" applyBorder="1" applyAlignment="1">
      <alignment horizontal="center" vertical="center" wrapText="1"/>
    </xf>
    <xf numFmtId="1" fontId="41" fillId="3" borderId="9" xfId="0" applyNumberFormat="1" applyFont="1" applyFill="1" applyBorder="1" applyAlignment="1" applyProtection="1">
      <alignment horizontal="center"/>
      <protection locked="0"/>
    </xf>
    <xf numFmtId="1" fontId="41" fillId="3" borderId="43" xfId="0" applyNumberFormat="1" applyFont="1" applyFill="1" applyBorder="1" applyAlignment="1" applyProtection="1">
      <alignment horizontal="center"/>
      <protection locked="0"/>
    </xf>
    <xf numFmtId="0" fontId="33" fillId="0" borderId="85" xfId="0" applyFont="1" applyFill="1" applyBorder="1"/>
    <xf numFmtId="0" fontId="35" fillId="3" borderId="90" xfId="0" applyFont="1" applyFill="1" applyBorder="1"/>
    <xf numFmtId="0" fontId="36" fillId="3" borderId="0" xfId="0" applyFont="1" applyFill="1" applyBorder="1" applyAlignment="1">
      <alignment horizontal="center" vertical="center"/>
    </xf>
    <xf numFmtId="0" fontId="35" fillId="3" borderId="90" xfId="0" applyFont="1" applyFill="1" applyBorder="1" applyAlignment="1">
      <alignment horizontal="center" vertical="center"/>
    </xf>
    <xf numFmtId="0" fontId="35" fillId="3" borderId="92" xfId="0" applyFont="1" applyFill="1" applyBorder="1" applyAlignment="1">
      <alignment horizontal="center"/>
    </xf>
    <xf numFmtId="0" fontId="35" fillId="3" borderId="93" xfId="0" applyFont="1" applyFill="1" applyBorder="1"/>
    <xf numFmtId="0" fontId="41" fillId="3" borderId="96" xfId="0" applyFont="1" applyFill="1" applyBorder="1" applyAlignment="1">
      <alignment horizontal="center" vertical="center"/>
    </xf>
    <xf numFmtId="0" fontId="41" fillId="3" borderId="0" xfId="0" applyFont="1" applyFill="1" applyBorder="1"/>
    <xf numFmtId="1" fontId="41" fillId="3" borderId="90" xfId="0" applyNumberFormat="1" applyFont="1" applyFill="1" applyBorder="1" applyAlignment="1" applyProtection="1">
      <alignment horizontal="center" vertical="center"/>
      <protection hidden="1"/>
    </xf>
    <xf numFmtId="0" fontId="41" fillId="3" borderId="96" xfId="0" applyFont="1" applyFill="1" applyBorder="1" applyAlignment="1">
      <alignment horizontal="center" vertical="center" wrapText="1"/>
    </xf>
    <xf numFmtId="0" fontId="41" fillId="3" borderId="97" xfId="0" applyFont="1" applyFill="1" applyBorder="1" applyAlignment="1">
      <alignment horizontal="center" vertical="center" wrapText="1"/>
    </xf>
    <xf numFmtId="1" fontId="41" fillId="3" borderId="98" xfId="0" applyNumberFormat="1" applyFont="1" applyFill="1" applyBorder="1" applyAlignment="1" applyProtection="1">
      <alignment horizontal="center" vertical="center"/>
      <protection hidden="1"/>
    </xf>
    <xf numFmtId="0" fontId="41" fillId="3" borderId="99" xfId="0" applyFont="1" applyFill="1" applyBorder="1" applyAlignment="1">
      <alignment horizontal="center" vertical="center" wrapText="1"/>
    </xf>
    <xf numFmtId="0" fontId="41" fillId="0" borderId="0" xfId="0" applyFont="1" applyFill="1" applyBorder="1"/>
    <xf numFmtId="0" fontId="41" fillId="0" borderId="99" xfId="0" applyFont="1" applyFill="1" applyBorder="1" applyAlignment="1">
      <alignment horizontal="center" vertical="center" wrapText="1"/>
    </xf>
    <xf numFmtId="0" fontId="44" fillId="3" borderId="0" xfId="0" applyFont="1" applyFill="1" applyBorder="1"/>
    <xf numFmtId="0" fontId="42" fillId="3" borderId="100" xfId="0" applyFont="1" applyFill="1" applyBorder="1" applyAlignment="1">
      <alignment horizontal="center" vertical="center" wrapText="1"/>
    </xf>
    <xf numFmtId="0" fontId="42" fillId="3" borderId="99" xfId="0" applyFont="1" applyFill="1" applyBorder="1" applyAlignment="1">
      <alignment horizontal="center" vertical="center" wrapText="1"/>
    </xf>
    <xf numFmtId="0" fontId="41" fillId="3" borderId="101" xfId="0" applyFont="1" applyFill="1" applyBorder="1" applyAlignment="1">
      <alignment horizontal="center" vertical="center"/>
    </xf>
    <xf numFmtId="0" fontId="41" fillId="3" borderId="100" xfId="0" applyFont="1" applyFill="1" applyBorder="1" applyAlignment="1">
      <alignment horizontal="center" vertical="center" wrapText="1"/>
    </xf>
    <xf numFmtId="0" fontId="41" fillId="3" borderId="104" xfId="0" applyFont="1" applyFill="1" applyBorder="1" applyAlignment="1">
      <alignment horizontal="center" vertical="center" wrapText="1"/>
    </xf>
    <xf numFmtId="0" fontId="41" fillId="3" borderId="101" xfId="0" applyFont="1" applyFill="1" applyBorder="1" applyAlignment="1">
      <alignment horizontal="justify" vertical="top"/>
    </xf>
    <xf numFmtId="1" fontId="44" fillId="3" borderId="90" xfId="0" applyNumberFormat="1" applyFont="1" applyFill="1" applyBorder="1" applyAlignment="1" applyProtection="1">
      <alignment horizontal="center" vertical="center"/>
      <protection hidden="1"/>
    </xf>
    <xf numFmtId="0" fontId="41" fillId="3" borderId="96" xfId="0" applyFont="1" applyFill="1" applyBorder="1" applyAlignment="1">
      <alignment horizontal="justify" vertical="top"/>
    </xf>
    <xf numFmtId="0" fontId="41" fillId="3" borderId="102" xfId="0" applyFont="1" applyFill="1" applyBorder="1" applyAlignment="1">
      <alignment horizontal="justify" vertical="top"/>
    </xf>
    <xf numFmtId="164" fontId="45" fillId="3" borderId="103" xfId="0" applyNumberFormat="1" applyFont="1" applyFill="1" applyBorder="1" applyAlignment="1">
      <alignment horizontal="center"/>
    </xf>
    <xf numFmtId="0" fontId="41" fillId="3" borderId="105" xfId="0" applyFont="1" applyFill="1" applyBorder="1" applyAlignment="1">
      <alignment horizontal="left" vertical="center"/>
    </xf>
    <xf numFmtId="0" fontId="41" fillId="3" borderId="105" xfId="0" applyFont="1" applyFill="1" applyBorder="1" applyAlignment="1">
      <alignment horizontal="justify" vertical="top"/>
    </xf>
    <xf numFmtId="0" fontId="41" fillId="3" borderId="106" xfId="0" applyFont="1" applyFill="1" applyBorder="1" applyAlignment="1">
      <alignment horizontal="center" vertical="center" wrapText="1"/>
    </xf>
    <xf numFmtId="0" fontId="41" fillId="3" borderId="99" xfId="0" applyFont="1" applyFill="1" applyBorder="1" applyAlignment="1">
      <alignment horizontal="center" vertical="center"/>
    </xf>
    <xf numFmtId="0" fontId="41" fillId="3" borderId="107" xfId="0" applyFont="1" applyFill="1" applyBorder="1" applyAlignment="1">
      <alignment horizontal="justify" vertical="top"/>
    </xf>
    <xf numFmtId="0" fontId="41" fillId="3" borderId="108" xfId="0" applyFont="1" applyFill="1" applyBorder="1" applyAlignment="1">
      <alignment horizontal="left" vertical="center"/>
    </xf>
    <xf numFmtId="165" fontId="14" fillId="3" borderId="109" xfId="0" applyNumberFormat="1" applyFont="1" applyFill="1" applyBorder="1" applyProtection="1">
      <protection locked="0"/>
    </xf>
    <xf numFmtId="165" fontId="39" fillId="3" borderId="110" xfId="0" applyNumberFormat="1" applyFont="1" applyFill="1" applyBorder="1" applyProtection="1">
      <protection locked="0"/>
    </xf>
    <xf numFmtId="164" fontId="40" fillId="3" borderId="98" xfId="0" applyNumberFormat="1" applyFont="1" applyFill="1" applyBorder="1" applyAlignment="1">
      <alignment horizontal="left"/>
    </xf>
    <xf numFmtId="165" fontId="38" fillId="3" borderId="110" xfId="0" applyNumberFormat="1" applyFont="1" applyFill="1" applyBorder="1" applyProtection="1">
      <protection locked="0"/>
    </xf>
    <xf numFmtId="164" fontId="32" fillId="3" borderId="98" xfId="0" applyNumberFormat="1" applyFont="1" applyFill="1" applyBorder="1" applyAlignment="1">
      <alignment horizontal="left"/>
    </xf>
    <xf numFmtId="0" fontId="19" fillId="3" borderId="96" xfId="0" applyFont="1" applyFill="1" applyBorder="1" applyAlignment="1">
      <alignment horizontal="left" vertical="center" wrapText="1"/>
    </xf>
    <xf numFmtId="0" fontId="27" fillId="3" borderId="90" xfId="0" applyFont="1" applyFill="1" applyBorder="1" applyAlignment="1">
      <alignment vertical="center"/>
    </xf>
    <xf numFmtId="165" fontId="37" fillId="3" borderId="111" xfId="0" applyNumberFormat="1" applyFont="1" applyFill="1" applyBorder="1" applyAlignment="1">
      <alignment horizontal="center"/>
    </xf>
    <xf numFmtId="164" fontId="12" fillId="3" borderId="93" xfId="0" applyNumberFormat="1" applyFont="1" applyFill="1" applyBorder="1" applyAlignment="1">
      <alignment horizontal="center"/>
    </xf>
    <xf numFmtId="165" fontId="37" fillId="3" borderId="102" xfId="0" applyNumberFormat="1" applyFont="1" applyFill="1" applyBorder="1" applyAlignment="1">
      <alignment horizontal="center"/>
    </xf>
    <xf numFmtId="164" fontId="12" fillId="3" borderId="89" xfId="0" applyNumberFormat="1" applyFont="1" applyFill="1" applyBorder="1" applyAlignment="1">
      <alignment horizontal="center"/>
    </xf>
    <xf numFmtId="166" fontId="19" fillId="3" borderId="97" xfId="0" applyNumberFormat="1" applyFont="1" applyFill="1" applyBorder="1"/>
    <xf numFmtId="0" fontId="12" fillId="3" borderId="99" xfId="0" applyFont="1" applyFill="1" applyBorder="1" applyAlignment="1">
      <alignment horizontal="center" vertical="center" wrapText="1"/>
    </xf>
    <xf numFmtId="0" fontId="12" fillId="3" borderId="99" xfId="0" applyFont="1" applyFill="1" applyBorder="1" applyAlignment="1">
      <alignment horizontal="center" vertical="center"/>
    </xf>
    <xf numFmtId="0" fontId="19" fillId="3" borderId="112" xfId="0" applyFont="1" applyFill="1" applyBorder="1" applyAlignment="1">
      <alignment wrapText="1"/>
    </xf>
    <xf numFmtId="0" fontId="19" fillId="3" borderId="109" xfId="0" applyFont="1" applyFill="1" applyBorder="1" applyAlignment="1">
      <alignment wrapText="1"/>
    </xf>
    <xf numFmtId="1" fontId="27" fillId="3" borderId="113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114" xfId="0" applyFont="1" applyFill="1" applyBorder="1" applyAlignment="1">
      <alignment horizontal="center" wrapText="1"/>
    </xf>
    <xf numFmtId="0" fontId="14" fillId="3" borderId="115" xfId="0" applyFont="1" applyFill="1" applyBorder="1" applyAlignment="1">
      <alignment horizontal="center" wrapText="1"/>
    </xf>
    <xf numFmtId="0" fontId="33" fillId="3" borderId="110" xfId="0" applyFont="1" applyFill="1" applyBorder="1"/>
    <xf numFmtId="1" fontId="33" fillId="3" borderId="91" xfId="0" applyNumberFormat="1" applyFont="1" applyFill="1" applyBorder="1" applyAlignment="1" applyProtection="1">
      <alignment horizontal="center" vertical="center"/>
      <protection hidden="1"/>
    </xf>
    <xf numFmtId="0" fontId="21" fillId="3" borderId="116" xfId="0" applyFont="1" applyFill="1" applyBorder="1"/>
    <xf numFmtId="0" fontId="0" fillId="3" borderId="117" xfId="0" applyFill="1" applyBorder="1" applyAlignment="1">
      <alignment vertical="center" wrapText="1"/>
    </xf>
    <xf numFmtId="0" fontId="21" fillId="3" borderId="117" xfId="0" applyFont="1" applyFill="1" applyBorder="1" applyAlignment="1">
      <alignment vertical="center" wrapText="1"/>
    </xf>
    <xf numFmtId="1" fontId="21" fillId="3" borderId="117" xfId="0" applyNumberFormat="1" applyFont="1" applyFill="1" applyBorder="1" applyAlignment="1">
      <alignment vertical="center" wrapText="1"/>
    </xf>
    <xf numFmtId="0" fontId="21" fillId="3" borderId="117" xfId="0" applyFont="1" applyFill="1" applyBorder="1" applyAlignment="1">
      <alignment vertical="center"/>
    </xf>
    <xf numFmtId="1" fontId="22" fillId="3" borderId="118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Font="1"/>
    <xf numFmtId="0" fontId="13" fillId="0" borderId="0" xfId="0" applyFont="1"/>
    <xf numFmtId="0" fontId="27" fillId="0" borderId="0" xfId="0" applyFont="1" applyAlignment="1"/>
    <xf numFmtId="0" fontId="27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wrapText="1"/>
    </xf>
    <xf numFmtId="0" fontId="12" fillId="0" borderId="0" xfId="0" applyFont="1"/>
    <xf numFmtId="0" fontId="16" fillId="0" borderId="8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4" fillId="0" borderId="11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21" xfId="0" applyFont="1" applyBorder="1" applyAlignment="1">
      <alignment horizontal="center" vertical="center"/>
    </xf>
    <xf numFmtId="0" fontId="14" fillId="0" borderId="0" xfId="0" applyFont="1"/>
    <xf numFmtId="0" fontId="14" fillId="0" borderId="2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6" fillId="0" borderId="2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3" fillId="0" borderId="0" xfId="0" applyFont="1" applyAlignment="1"/>
    <xf numFmtId="0" fontId="13" fillId="0" borderId="31" xfId="0" applyFont="1" applyBorder="1"/>
    <xf numFmtId="0" fontId="13" fillId="0" borderId="33" xfId="0" applyFont="1" applyBorder="1"/>
    <xf numFmtId="0" fontId="12" fillId="0" borderId="19" xfId="0" applyFont="1" applyFill="1" applyBorder="1" applyAlignment="1">
      <alignment horizontal="center"/>
    </xf>
    <xf numFmtId="0" fontId="13" fillId="0" borderId="0" xfId="0" applyFont="1" applyBorder="1" applyAlignment="1"/>
    <xf numFmtId="0" fontId="13" fillId="0" borderId="0" xfId="0" applyFont="1" applyBorder="1"/>
    <xf numFmtId="0" fontId="48" fillId="0" borderId="0" xfId="0" applyFont="1" applyBorder="1"/>
    <xf numFmtId="0" fontId="12" fillId="0" borderId="19" xfId="0" applyFont="1" applyBorder="1" applyAlignment="1">
      <alignment horizontal="center"/>
    </xf>
    <xf numFmtId="0" fontId="16" fillId="0" borderId="26" xfId="0" applyFont="1" applyBorder="1" applyAlignment="1">
      <alignment horizontal="center" vertical="center" textRotation="90"/>
    </xf>
    <xf numFmtId="0" fontId="16" fillId="0" borderId="28" xfId="0" applyFont="1" applyBorder="1" applyAlignment="1">
      <alignment horizontal="center" vertical="center" textRotation="90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/>
    <xf numFmtId="165" fontId="12" fillId="3" borderId="120" xfId="0" applyNumberFormat="1" applyFont="1" applyFill="1" applyBorder="1"/>
    <xf numFmtId="0" fontId="12" fillId="3" borderId="10" xfId="0" applyFont="1" applyFill="1" applyBorder="1"/>
    <xf numFmtId="164" fontId="12" fillId="3" borderId="10" xfId="0" applyNumberFormat="1" applyFont="1" applyFill="1" applyBorder="1" applyAlignment="1">
      <alignment horizontal="center"/>
    </xf>
    <xf numFmtId="0" fontId="41" fillId="3" borderId="119" xfId="0" applyFont="1" applyFill="1" applyBorder="1" applyAlignment="1">
      <alignment horizontal="center" vertical="center"/>
    </xf>
    <xf numFmtId="0" fontId="41" fillId="0" borderId="119" xfId="0" applyFont="1" applyFill="1" applyBorder="1" applyAlignment="1">
      <alignment vertical="center" wrapText="1"/>
    </xf>
    <xf numFmtId="0" fontId="17" fillId="3" borderId="119" xfId="0" applyFont="1" applyFill="1" applyBorder="1" applyAlignment="1">
      <alignment horizontal="center" vertical="center" wrapText="1"/>
    </xf>
    <xf numFmtId="0" fontId="17" fillId="3" borderId="119" xfId="0" applyFont="1" applyFill="1" applyBorder="1" applyAlignment="1">
      <alignment horizontal="center" vertical="center"/>
    </xf>
    <xf numFmtId="0" fontId="41" fillId="0" borderId="119" xfId="0" applyFont="1" applyFill="1" applyBorder="1" applyAlignment="1">
      <alignment horizontal="left" vertical="center" wrapText="1"/>
    </xf>
    <xf numFmtId="0" fontId="41" fillId="3" borderId="119" xfId="0" applyFont="1" applyFill="1" applyBorder="1" applyAlignment="1">
      <alignment horizontal="center" vertical="center" wrapText="1"/>
    </xf>
    <xf numFmtId="0" fontId="0" fillId="0" borderId="38" xfId="0" applyFill="1" applyBorder="1"/>
    <xf numFmtId="0" fontId="44" fillId="3" borderId="39" xfId="0" applyFont="1" applyFill="1" applyBorder="1" applyAlignment="1" applyProtection="1">
      <alignment horizontal="center"/>
      <protection locked="0"/>
    </xf>
    <xf numFmtId="0" fontId="44" fillId="3" borderId="119" xfId="0" applyFont="1" applyFill="1" applyBorder="1" applyAlignment="1" applyProtection="1">
      <alignment horizontal="center"/>
      <protection locked="0"/>
    </xf>
    <xf numFmtId="164" fontId="45" fillId="3" borderId="119" xfId="0" applyNumberFormat="1" applyFont="1" applyFill="1" applyBorder="1" applyAlignment="1">
      <alignment horizontal="center"/>
    </xf>
    <xf numFmtId="0" fontId="41" fillId="3" borderId="32" xfId="0" applyFont="1" applyFill="1" applyBorder="1" applyAlignment="1">
      <alignment horizontal="center" vertical="center" wrapText="1"/>
    </xf>
    <xf numFmtId="0" fontId="41" fillId="3" borderId="25" xfId="0" applyNumberFormat="1" applyFont="1" applyFill="1" applyBorder="1" applyAlignment="1">
      <alignment horizontal="center" vertical="center" wrapText="1"/>
    </xf>
    <xf numFmtId="0" fontId="41" fillId="0" borderId="21" xfId="0" applyFont="1" applyFill="1" applyBorder="1" applyAlignment="1">
      <alignment horizontal="center" vertical="center" wrapText="1"/>
    </xf>
    <xf numFmtId="0" fontId="41" fillId="3" borderId="21" xfId="0" applyNumberFormat="1" applyFont="1" applyFill="1" applyBorder="1" applyAlignment="1">
      <alignment horizontal="center" vertical="center" wrapText="1"/>
    </xf>
    <xf numFmtId="0" fontId="42" fillId="3" borderId="119" xfId="0" applyFont="1" applyFill="1" applyBorder="1" applyAlignment="1">
      <alignment horizontal="center" vertical="center" wrapText="1"/>
    </xf>
    <xf numFmtId="0" fontId="42" fillId="3" borderId="119" xfId="0" applyFont="1" applyFill="1" applyBorder="1" applyAlignment="1">
      <alignment horizontal="center" vertical="center"/>
    </xf>
    <xf numFmtId="0" fontId="41" fillId="3" borderId="119" xfId="0" applyNumberFormat="1" applyFont="1" applyFill="1" applyBorder="1" applyAlignment="1">
      <alignment horizontal="center" vertical="center" wrapText="1"/>
    </xf>
    <xf numFmtId="164" fontId="16" fillId="3" borderId="3" xfId="0" applyNumberFormat="1" applyFont="1" applyFill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 vertical="center"/>
    </xf>
    <xf numFmtId="164" fontId="16" fillId="3" borderId="2" xfId="0" applyNumberFormat="1" applyFont="1" applyFill="1" applyBorder="1" applyAlignment="1">
      <alignment horizontal="center" vertical="center"/>
    </xf>
    <xf numFmtId="164" fontId="16" fillId="3" borderId="93" xfId="0" applyNumberFormat="1" applyFont="1" applyFill="1" applyBorder="1" applyAlignment="1">
      <alignment horizontal="center" vertical="center"/>
    </xf>
    <xf numFmtId="0" fontId="44" fillId="3" borderId="8" xfId="0" applyFont="1" applyFill="1" applyBorder="1" applyAlignment="1" applyProtection="1">
      <alignment horizontal="center" vertical="center"/>
      <protection locked="0"/>
    </xf>
    <xf numFmtId="0" fontId="41" fillId="3" borderId="8" xfId="0" applyFont="1" applyFill="1" applyBorder="1" applyAlignment="1" applyProtection="1">
      <alignment horizontal="center" vertical="center"/>
      <protection locked="0"/>
    </xf>
    <xf numFmtId="1" fontId="41" fillId="3" borderId="8" xfId="0" applyNumberFormat="1" applyFont="1" applyFill="1" applyBorder="1" applyAlignment="1">
      <alignment horizontal="center" vertical="center"/>
    </xf>
    <xf numFmtId="0" fontId="44" fillId="3" borderId="43" xfId="0" applyFont="1" applyFill="1" applyBorder="1" applyAlignment="1" applyProtection="1">
      <alignment horizontal="center" vertical="center"/>
      <protection locked="0"/>
    </xf>
    <xf numFmtId="0" fontId="41" fillId="3" borderId="43" xfId="0" applyFont="1" applyFill="1" applyBorder="1" applyAlignment="1" applyProtection="1">
      <alignment horizontal="center" vertical="center"/>
      <protection locked="0"/>
    </xf>
    <xf numFmtId="0" fontId="41" fillId="3" borderId="13" xfId="0" applyFont="1" applyFill="1" applyBorder="1" applyAlignment="1" applyProtection="1">
      <alignment horizontal="center" vertical="center"/>
      <protection locked="0"/>
    </xf>
    <xf numFmtId="1" fontId="41" fillId="3" borderId="13" xfId="0" applyNumberFormat="1" applyFont="1" applyFill="1" applyBorder="1" applyAlignment="1">
      <alignment horizontal="center" vertical="center"/>
    </xf>
    <xf numFmtId="0" fontId="27" fillId="0" borderId="8" xfId="0" applyFont="1" applyFill="1" applyBorder="1" applyAlignment="1" applyProtection="1">
      <alignment horizontal="center" vertical="center"/>
      <protection locked="0"/>
    </xf>
    <xf numFmtId="0" fontId="27" fillId="3" borderId="8" xfId="0" applyFont="1" applyFill="1" applyBorder="1" applyAlignment="1" applyProtection="1">
      <alignment horizontal="center" vertical="center"/>
      <protection locked="0"/>
    </xf>
    <xf numFmtId="0" fontId="27" fillId="3" borderId="90" xfId="0" applyFont="1" applyFill="1" applyBorder="1" applyAlignment="1" applyProtection="1">
      <alignment horizontal="center" vertical="center"/>
      <protection locked="0"/>
    </xf>
    <xf numFmtId="0" fontId="41" fillId="3" borderId="119" xfId="0" applyFont="1" applyFill="1" applyBorder="1" applyAlignment="1">
      <alignment horizontal="center"/>
    </xf>
    <xf numFmtId="1" fontId="41" fillId="3" borderId="39" xfId="0" applyNumberFormat="1" applyFont="1" applyFill="1" applyBorder="1" applyAlignment="1">
      <alignment horizontal="center" vertical="center"/>
    </xf>
    <xf numFmtId="0" fontId="41" fillId="3" borderId="9" xfId="0" applyFont="1" applyFill="1" applyBorder="1" applyAlignment="1" applyProtection="1">
      <alignment horizontal="center" vertical="center"/>
      <protection locked="0"/>
    </xf>
    <xf numFmtId="1" fontId="41" fillId="3" borderId="9" xfId="0" applyNumberFormat="1" applyFont="1" applyFill="1" applyBorder="1" applyAlignment="1">
      <alignment horizontal="center" vertical="center"/>
    </xf>
    <xf numFmtId="1" fontId="41" fillId="3" borderId="36" xfId="0" applyNumberFormat="1" applyFont="1" applyFill="1" applyBorder="1" applyAlignment="1">
      <alignment horizontal="center" vertical="center"/>
    </xf>
    <xf numFmtId="0" fontId="41" fillId="0" borderId="8" xfId="0" applyFont="1" applyFill="1" applyBorder="1" applyAlignment="1" applyProtection="1">
      <alignment horizontal="center" vertical="center"/>
      <protection locked="0"/>
    </xf>
    <xf numFmtId="1" fontId="41" fillId="0" borderId="8" xfId="0" applyNumberFormat="1" applyFont="1" applyFill="1" applyBorder="1" applyAlignment="1">
      <alignment horizontal="center" vertical="center"/>
    </xf>
    <xf numFmtId="0" fontId="41" fillId="3" borderId="38" xfId="0" applyFont="1" applyFill="1" applyBorder="1" applyAlignment="1" applyProtection="1">
      <alignment horizontal="center" vertical="center"/>
      <protection locked="0"/>
    </xf>
    <xf numFmtId="1" fontId="41" fillId="0" borderId="43" xfId="0" applyNumberFormat="1" applyFont="1" applyFill="1" applyBorder="1" applyAlignment="1">
      <alignment horizontal="center" vertical="center"/>
    </xf>
    <xf numFmtId="1" fontId="41" fillId="3" borderId="119" xfId="0" applyNumberFormat="1" applyFont="1" applyFill="1" applyBorder="1" applyAlignment="1">
      <alignment horizontal="center" vertical="center"/>
    </xf>
    <xf numFmtId="0" fontId="41" fillId="3" borderId="119" xfId="0" applyFont="1" applyFill="1" applyBorder="1"/>
    <xf numFmtId="1" fontId="41" fillId="3" borderId="119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6" fillId="0" borderId="28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39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27" fillId="0" borderId="8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/>
    </xf>
    <xf numFmtId="0" fontId="16" fillId="0" borderId="8" xfId="0" applyFont="1" applyBorder="1" applyAlignment="1">
      <alignment horizontal="justify" vertical="top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4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15" xfId="0" applyFont="1" applyBorder="1" applyAlignment="1">
      <alignment horizontal="justify" vertical="top"/>
    </xf>
    <xf numFmtId="0" fontId="27" fillId="0" borderId="6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37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textRotation="90" wrapText="1"/>
    </xf>
    <xf numFmtId="0" fontId="16" fillId="0" borderId="27" xfId="0" applyFont="1" applyBorder="1" applyAlignment="1">
      <alignment horizontal="center" vertical="center" textRotation="90"/>
    </xf>
    <xf numFmtId="0" fontId="16" fillId="0" borderId="26" xfId="0" applyFont="1" applyBorder="1" applyAlignment="1">
      <alignment horizontal="center" vertical="center" textRotation="90"/>
    </xf>
    <xf numFmtId="0" fontId="16" fillId="0" borderId="0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textRotation="90" wrapText="1"/>
    </xf>
    <xf numFmtId="0" fontId="16" fillId="0" borderId="12" xfId="0" applyFont="1" applyBorder="1" applyAlignment="1">
      <alignment horizontal="center" vertical="center" textRotation="90" wrapText="1"/>
    </xf>
    <xf numFmtId="0" fontId="16" fillId="0" borderId="4" xfId="0" applyFont="1" applyBorder="1" applyAlignment="1">
      <alignment horizontal="center" vertical="center" textRotation="90"/>
    </xf>
    <xf numFmtId="0" fontId="16" fillId="0" borderId="8" xfId="0" applyFont="1" applyBorder="1" applyAlignment="1">
      <alignment horizontal="center" vertical="center" textRotation="90" wrapText="1"/>
    </xf>
    <xf numFmtId="0" fontId="16" fillId="0" borderId="30" xfId="0" applyFont="1" applyBorder="1" applyAlignment="1">
      <alignment horizontal="center" vertical="center" textRotation="90"/>
    </xf>
    <xf numFmtId="0" fontId="19" fillId="0" borderId="30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20" xfId="0" applyFont="1" applyBorder="1" applyAlignment="1">
      <alignment horizontal="center" vertical="center" textRotation="90" wrapText="1"/>
    </xf>
    <xf numFmtId="0" fontId="16" fillId="0" borderId="26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9" xfId="0" applyFont="1" applyBorder="1" applyAlignment="1">
      <alignment horizontal="center" vertical="center" textRotation="90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justify" vertical="top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wrapText="1"/>
    </xf>
    <xf numFmtId="0" fontId="47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2" fillId="3" borderId="88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95" xfId="0" applyFont="1" applyFill="1" applyBorder="1" applyAlignment="1">
      <alignment horizontal="center"/>
    </xf>
    <xf numFmtId="0" fontId="37" fillId="3" borderId="97" xfId="0" applyFont="1" applyFill="1" applyBorder="1" applyAlignment="1">
      <alignment horizontal="center"/>
    </xf>
    <xf numFmtId="0" fontId="37" fillId="3" borderId="9" xfId="0" applyFont="1" applyFill="1" applyBorder="1" applyAlignment="1">
      <alignment horizontal="center"/>
    </xf>
    <xf numFmtId="0" fontId="37" fillId="3" borderId="98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left"/>
    </xf>
    <xf numFmtId="0" fontId="14" fillId="3" borderId="105" xfId="0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center" wrapText="1"/>
    </xf>
    <xf numFmtId="0" fontId="14" fillId="3" borderId="90" xfId="0" applyFont="1" applyFill="1" applyBorder="1" applyAlignment="1">
      <alignment horizontal="center" wrapText="1"/>
    </xf>
    <xf numFmtId="0" fontId="14" fillId="3" borderId="105" xfId="0" applyFont="1" applyFill="1" applyBorder="1" applyAlignment="1">
      <alignment vertical="center" wrapText="1"/>
    </xf>
    <xf numFmtId="0" fontId="14" fillId="3" borderId="8" xfId="0" applyFont="1" applyFill="1" applyBorder="1" applyAlignment="1">
      <alignment vertical="center" wrapText="1"/>
    </xf>
    <xf numFmtId="0" fontId="14" fillId="3" borderId="90" xfId="0" applyFont="1" applyFill="1" applyBorder="1" applyAlignment="1">
      <alignment vertical="center" wrapText="1"/>
    </xf>
    <xf numFmtId="0" fontId="0" fillId="3" borderId="0" xfId="0" applyFill="1" applyBorder="1" applyAlignment="1">
      <alignment horizontal="left"/>
    </xf>
    <xf numFmtId="0" fontId="16" fillId="3" borderId="82" xfId="0" applyFont="1" applyFill="1" applyBorder="1" applyAlignment="1" applyProtection="1">
      <alignment horizontal="left" vertical="center" wrapText="1"/>
      <protection locked="0"/>
    </xf>
    <xf numFmtId="0" fontId="16" fillId="3" borderId="83" xfId="0" applyFont="1" applyFill="1" applyBorder="1" applyAlignment="1" applyProtection="1">
      <alignment horizontal="left" vertical="center" wrapText="1"/>
      <protection locked="0"/>
    </xf>
    <xf numFmtId="0" fontId="16" fillId="3" borderId="84" xfId="0" applyFont="1" applyFill="1" applyBorder="1" applyAlignment="1" applyProtection="1">
      <alignment horizontal="left" vertical="center" wrapText="1"/>
      <protection locked="0"/>
    </xf>
    <xf numFmtId="0" fontId="34" fillId="3" borderId="94" xfId="0" applyFont="1" applyFill="1" applyBorder="1" applyAlignment="1">
      <alignment horizontal="center"/>
    </xf>
    <xf numFmtId="0" fontId="34" fillId="3" borderId="45" xfId="0" applyFont="1" applyFill="1" applyBorder="1" applyAlignment="1">
      <alignment horizontal="center"/>
    </xf>
    <xf numFmtId="0" fontId="34" fillId="3" borderId="95" xfId="0" applyFont="1" applyFill="1" applyBorder="1" applyAlignment="1">
      <alignment horizontal="center"/>
    </xf>
    <xf numFmtId="0" fontId="35" fillId="3" borderId="8" xfId="0" applyFont="1" applyFill="1" applyBorder="1" applyAlignment="1">
      <alignment horizontal="center" vertical="center"/>
    </xf>
    <xf numFmtId="0" fontId="35" fillId="3" borderId="43" xfId="0" applyFont="1" applyFill="1" applyBorder="1" applyAlignment="1">
      <alignment horizontal="center" vertical="center" textRotation="90" wrapText="1"/>
    </xf>
    <xf numFmtId="0" fontId="35" fillId="3" borderId="3" xfId="0" applyFont="1" applyFill="1" applyBorder="1" applyAlignment="1">
      <alignment horizontal="center" vertical="center" textRotation="90" wrapText="1"/>
    </xf>
    <xf numFmtId="0" fontId="35" fillId="3" borderId="90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/>
    </xf>
    <xf numFmtId="0" fontId="35" fillId="3" borderId="11" xfId="0" applyFont="1" applyFill="1" applyBorder="1" applyAlignment="1">
      <alignment horizontal="center" vertical="center" textRotation="90" wrapText="1"/>
    </xf>
    <xf numFmtId="0" fontId="33" fillId="3" borderId="11" xfId="0" applyFont="1" applyFill="1" applyBorder="1" applyAlignment="1">
      <alignment horizontal="center" vertical="center" textRotation="90"/>
    </xf>
    <xf numFmtId="0" fontId="34" fillId="0" borderId="86" xfId="0" applyFont="1" applyFill="1" applyBorder="1" applyAlignment="1">
      <alignment horizontal="center"/>
    </xf>
    <xf numFmtId="0" fontId="33" fillId="0" borderId="86" xfId="0" applyFont="1" applyFill="1" applyBorder="1" applyAlignment="1">
      <alignment horizontal="center"/>
    </xf>
    <xf numFmtId="0" fontId="33" fillId="0" borderId="87" xfId="0" applyFont="1" applyFill="1" applyBorder="1" applyAlignment="1">
      <alignment horizontal="center"/>
    </xf>
    <xf numFmtId="0" fontId="35" fillId="3" borderId="88" xfId="0" applyFont="1" applyFill="1" applyBorder="1" applyAlignment="1">
      <alignment horizontal="center" vertical="center" textRotation="90"/>
    </xf>
    <xf numFmtId="0" fontId="35" fillId="3" borderId="3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/>
    </xf>
    <xf numFmtId="0" fontId="35" fillId="3" borderId="89" xfId="0" applyFont="1" applyFill="1" applyBorder="1" applyAlignment="1">
      <alignment horizontal="center" vertical="center" wrapText="1"/>
    </xf>
    <xf numFmtId="0" fontId="35" fillId="3" borderId="43" xfId="0" applyFont="1" applyFill="1" applyBorder="1" applyAlignment="1">
      <alignment horizontal="center" vertical="center" textRotation="90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7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63" xfId="0" applyFont="1" applyBorder="1" applyAlignment="1">
      <alignment horizontal="center"/>
    </xf>
    <xf numFmtId="0" fontId="0" fillId="0" borderId="64" xfId="0" applyFont="1" applyBorder="1" applyAlignment="1">
      <alignment horizontal="center"/>
    </xf>
    <xf numFmtId="0" fontId="0" fillId="0" borderId="65" xfId="0" applyFont="1" applyBorder="1" applyAlignment="1">
      <alignment horizontal="center" vertical="center"/>
    </xf>
    <xf numFmtId="0" fontId="35" fillId="3" borderId="9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7"/>
  <sheetViews>
    <sheetView showZeros="0" view="pageBreakPreview" workbookViewId="0"/>
  </sheetViews>
  <sheetFormatPr defaultRowHeight="12.75"/>
  <cols>
    <col min="1" max="1" width="4.140625" customWidth="1"/>
    <col min="2" max="13" width="3" customWidth="1"/>
    <col min="14" max="14" width="3.5703125" customWidth="1"/>
    <col min="15" max="43" width="3" customWidth="1"/>
    <col min="44" max="44" width="3.28515625" customWidth="1"/>
    <col min="45" max="48" width="3" customWidth="1"/>
    <col min="49" max="49" width="4.28515625" customWidth="1"/>
    <col min="50" max="53" width="3" customWidth="1"/>
    <col min="54" max="54" width="8.140625" customWidth="1"/>
    <col min="55" max="55" width="7" customWidth="1"/>
    <col min="56" max="56" width="6.85546875" customWidth="1"/>
    <col min="57" max="57" width="6.7109375" customWidth="1"/>
    <col min="58" max="58" width="7.5703125" customWidth="1"/>
    <col min="59" max="59" width="6.28515625" customWidth="1"/>
    <col min="60" max="60" width="5.140625" customWidth="1"/>
    <col min="61" max="61" width="5.28515625" customWidth="1"/>
    <col min="62" max="62" width="4.140625" customWidth="1"/>
  </cols>
  <sheetData>
    <row r="1" spans="1:63" ht="27" customHeight="1">
      <c r="A1" s="1" t="s">
        <v>0</v>
      </c>
      <c r="B1" s="522" t="s">
        <v>1</v>
      </c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3"/>
      <c r="O1" s="3"/>
      <c r="P1" s="3"/>
      <c r="Q1" s="4"/>
      <c r="R1" s="522"/>
      <c r="S1" s="522"/>
      <c r="T1" s="522"/>
      <c r="U1" s="522"/>
      <c r="V1" s="522"/>
      <c r="W1" s="522"/>
      <c r="X1" s="522"/>
      <c r="Y1" s="522"/>
      <c r="Z1" s="522"/>
      <c r="AA1" s="5"/>
      <c r="AB1" s="5"/>
      <c r="AC1" s="522"/>
      <c r="AD1" s="522"/>
      <c r="AE1" s="522"/>
      <c r="AF1" s="522"/>
      <c r="AG1" s="522"/>
      <c r="AH1" s="522"/>
      <c r="AI1" s="522"/>
      <c r="AJ1" s="522"/>
      <c r="AK1" s="522"/>
      <c r="AL1" s="5"/>
      <c r="AM1" s="2"/>
      <c r="AN1" s="522"/>
      <c r="AO1" s="522"/>
      <c r="AP1" s="522"/>
      <c r="AQ1" s="522"/>
      <c r="AR1" s="522"/>
      <c r="AS1" s="522"/>
      <c r="AT1" s="522"/>
      <c r="AU1" s="522"/>
      <c r="AV1" s="522"/>
      <c r="AW1" s="5"/>
      <c r="AX1" s="1"/>
      <c r="AY1" s="1"/>
      <c r="AZ1" s="6"/>
      <c r="BA1" s="6"/>
      <c r="BB1" s="523" t="s">
        <v>2</v>
      </c>
      <c r="BC1" s="523"/>
      <c r="BD1" s="523"/>
      <c r="BE1" s="523"/>
      <c r="BF1" s="523"/>
      <c r="BG1" s="523"/>
      <c r="BH1" s="523"/>
      <c r="BI1" s="523"/>
      <c r="BJ1" s="523"/>
      <c r="BK1" s="7"/>
    </row>
    <row r="2" spans="1:63" ht="18" customHeight="1">
      <c r="A2" s="8" t="s">
        <v>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4"/>
      <c r="O2" s="4"/>
      <c r="P2" s="4"/>
      <c r="Q2" s="4"/>
      <c r="R2" s="520"/>
      <c r="S2" s="520"/>
      <c r="T2" s="520"/>
      <c r="U2" s="520"/>
      <c r="V2" s="520"/>
      <c r="W2" s="520"/>
      <c r="X2" s="520"/>
      <c r="Y2" s="520"/>
      <c r="Z2" s="520"/>
      <c r="AA2" s="520"/>
      <c r="AB2" s="10"/>
      <c r="AC2" s="520"/>
      <c r="AD2" s="520"/>
      <c r="AE2" s="520"/>
      <c r="AF2" s="520"/>
      <c r="AG2" s="520"/>
      <c r="AH2" s="520"/>
      <c r="AI2" s="520"/>
      <c r="AJ2" s="520"/>
      <c r="AK2" s="520"/>
      <c r="AL2" s="520"/>
      <c r="AM2" s="11"/>
      <c r="AN2" s="521"/>
      <c r="AO2" s="521"/>
      <c r="AP2" s="521"/>
      <c r="AQ2" s="521"/>
      <c r="AR2" s="521"/>
      <c r="AS2" s="521"/>
      <c r="AT2" s="521"/>
      <c r="AU2" s="521"/>
      <c r="AV2" s="521"/>
      <c r="AW2" s="521"/>
      <c r="AX2" s="12"/>
      <c r="AY2" s="518" t="s">
        <v>4</v>
      </c>
      <c r="AZ2" s="518"/>
      <c r="BA2" s="518"/>
      <c r="BB2" s="518"/>
      <c r="BC2" s="518"/>
      <c r="BD2" s="518"/>
      <c r="BE2" s="518"/>
      <c r="BF2" s="518"/>
      <c r="BG2" s="518"/>
      <c r="BH2" s="518"/>
      <c r="BI2" s="518"/>
      <c r="BJ2" s="518"/>
      <c r="BK2" s="7"/>
    </row>
    <row r="3" spans="1:63" ht="18.75">
      <c r="A3" s="513" t="s">
        <v>5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3"/>
      <c r="Q3" s="3"/>
      <c r="R3" s="519"/>
      <c r="S3" s="519"/>
      <c r="T3" s="519"/>
      <c r="U3" s="519"/>
      <c r="V3" s="519"/>
      <c r="W3" s="519"/>
      <c r="X3" s="519"/>
      <c r="Y3" s="519"/>
      <c r="Z3" s="519"/>
      <c r="AA3" s="519"/>
      <c r="AB3" s="13"/>
      <c r="AC3" s="513"/>
      <c r="AD3" s="513"/>
      <c r="AE3" s="513"/>
      <c r="AF3" s="513"/>
      <c r="AG3" s="513"/>
      <c r="AH3" s="513"/>
      <c r="AI3" s="513"/>
      <c r="AJ3" s="513"/>
      <c r="AK3" s="513"/>
      <c r="AL3" s="513"/>
      <c r="AM3" s="13"/>
      <c r="AN3" s="513"/>
      <c r="AO3" s="513"/>
      <c r="AP3" s="513"/>
      <c r="AQ3" s="513"/>
      <c r="AR3" s="513"/>
      <c r="AS3" s="513"/>
      <c r="AT3" s="513"/>
      <c r="AU3" s="513"/>
      <c r="AV3" s="513"/>
      <c r="AW3" s="513"/>
      <c r="AX3" s="1"/>
      <c r="AY3" s="1"/>
      <c r="AZ3" s="1"/>
      <c r="BA3" s="1"/>
      <c r="BB3" s="518" t="s">
        <v>6</v>
      </c>
      <c r="BC3" s="518"/>
      <c r="BD3" s="518"/>
      <c r="BE3" s="1" t="s">
        <v>7</v>
      </c>
      <c r="BF3" s="14"/>
      <c r="BG3" s="14"/>
      <c r="BH3" s="14"/>
      <c r="BI3" s="1"/>
      <c r="BJ3" s="1"/>
      <c r="BK3" s="7"/>
    </row>
    <row r="4" spans="1:63" ht="18.75">
      <c r="A4" s="513" t="s">
        <v>8</v>
      </c>
      <c r="B4" s="513"/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3"/>
      <c r="Q4" s="3"/>
      <c r="R4" s="513"/>
      <c r="S4" s="513"/>
      <c r="T4" s="513"/>
      <c r="U4" s="513"/>
      <c r="V4" s="513"/>
      <c r="W4" s="513"/>
      <c r="X4" s="513"/>
      <c r="Y4" s="513"/>
      <c r="Z4" s="513"/>
      <c r="AA4" s="513"/>
      <c r="AB4" s="1"/>
      <c r="AC4" s="513"/>
      <c r="AD4" s="513"/>
      <c r="AE4" s="513"/>
      <c r="AF4" s="513"/>
      <c r="AG4" s="513"/>
      <c r="AH4" s="513"/>
      <c r="AI4" s="513"/>
      <c r="AJ4" s="513"/>
      <c r="AK4" s="513"/>
      <c r="AL4" s="513"/>
      <c r="AM4" s="13"/>
      <c r="AN4" s="513"/>
      <c r="AO4" s="513"/>
      <c r="AP4" s="513"/>
      <c r="AQ4" s="513"/>
      <c r="AR4" s="513"/>
      <c r="AS4" s="513"/>
      <c r="AT4" s="513"/>
      <c r="AU4" s="513"/>
      <c r="AV4" s="513"/>
      <c r="AW4" s="513"/>
      <c r="AX4" s="1"/>
      <c r="AY4" s="1"/>
      <c r="AZ4" s="1"/>
      <c r="BA4" s="1"/>
      <c r="BB4" s="512" t="s">
        <v>9</v>
      </c>
      <c r="BC4" s="512"/>
      <c r="BD4" s="512"/>
      <c r="BE4" s="512"/>
      <c r="BF4" s="512"/>
      <c r="BG4" s="512"/>
      <c r="BH4" s="512"/>
      <c r="BI4" s="1"/>
      <c r="BJ4" s="1"/>
      <c r="BK4" s="7"/>
    </row>
    <row r="5" spans="1:63" ht="18.75">
      <c r="A5" s="1"/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4"/>
      <c r="S5" s="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5"/>
      <c r="BC5" s="12"/>
      <c r="BD5" s="12"/>
      <c r="BE5" s="12"/>
      <c r="BF5" s="12"/>
      <c r="BG5" s="12"/>
      <c r="BH5" s="12"/>
      <c r="BI5" s="1"/>
      <c r="BJ5" s="1"/>
      <c r="BK5" s="7"/>
    </row>
    <row r="6" spans="1:63" ht="15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6"/>
      <c r="S6" s="16"/>
      <c r="T6" s="512" t="s">
        <v>10</v>
      </c>
      <c r="U6" s="512"/>
      <c r="V6" s="512"/>
      <c r="W6" s="512"/>
      <c r="X6" s="512"/>
      <c r="Y6" s="512"/>
      <c r="Z6" s="512"/>
      <c r="AA6" s="512"/>
      <c r="AB6" s="512"/>
      <c r="AC6" s="512"/>
      <c r="AD6" s="512"/>
      <c r="AE6" s="512"/>
      <c r="AF6" s="512"/>
      <c r="AG6" s="512"/>
      <c r="AH6" s="512"/>
      <c r="AI6" s="512"/>
      <c r="AJ6" s="512"/>
      <c r="AK6" s="512"/>
      <c r="AL6" s="512"/>
      <c r="AM6" s="512"/>
      <c r="AN6" s="512"/>
      <c r="AO6" s="512"/>
      <c r="AP6" s="512"/>
      <c r="AQ6" s="512"/>
      <c r="AR6" s="512"/>
      <c r="AS6" s="512"/>
      <c r="AT6" s="512"/>
      <c r="AU6" s="512"/>
      <c r="AV6" s="512"/>
      <c r="AW6" s="512"/>
      <c r="AX6" s="512"/>
      <c r="AY6" s="512"/>
      <c r="AZ6" s="512"/>
      <c r="BA6" s="512"/>
      <c r="BB6" s="513" t="s">
        <v>11</v>
      </c>
      <c r="BC6" s="513"/>
      <c r="BD6" s="513"/>
      <c r="BE6" s="513"/>
      <c r="BF6" s="513"/>
      <c r="BG6" s="513"/>
      <c r="BH6" s="513"/>
      <c r="BI6" s="513"/>
      <c r="BJ6" s="513"/>
      <c r="BK6" s="7"/>
    </row>
    <row r="7" spans="1:63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512" t="s">
        <v>12</v>
      </c>
      <c r="S7" s="512"/>
      <c r="T7" s="512"/>
      <c r="U7" s="512"/>
      <c r="V7" s="512"/>
      <c r="W7" s="512"/>
      <c r="X7" s="512"/>
      <c r="Y7" s="512"/>
      <c r="Z7" s="512"/>
      <c r="AA7" s="512"/>
      <c r="AB7" s="512"/>
      <c r="AC7" s="512"/>
      <c r="AD7" s="512"/>
      <c r="AE7" s="512"/>
      <c r="AF7" s="512"/>
      <c r="AG7" s="512"/>
      <c r="AH7" s="512"/>
      <c r="AI7" s="512"/>
      <c r="AJ7" s="512"/>
      <c r="AK7" s="512"/>
      <c r="AL7" s="512"/>
      <c r="AM7" s="512"/>
      <c r="AN7" s="512"/>
      <c r="AO7" s="512"/>
      <c r="AP7" s="512"/>
      <c r="AQ7" s="512"/>
      <c r="AR7" s="512"/>
      <c r="AS7" s="512"/>
      <c r="AT7" s="512"/>
      <c r="AU7" s="512"/>
      <c r="AV7" s="512"/>
      <c r="AW7" s="512"/>
      <c r="AX7" s="512"/>
      <c r="AY7" s="512"/>
      <c r="AZ7" s="512"/>
      <c r="BA7" s="512"/>
      <c r="BB7" s="513" t="s">
        <v>11</v>
      </c>
      <c r="BC7" s="513"/>
      <c r="BD7" s="513"/>
      <c r="BE7" s="513"/>
      <c r="BF7" s="513"/>
      <c r="BG7" s="513"/>
      <c r="BH7" s="513"/>
      <c r="BI7" s="513"/>
      <c r="BJ7" s="513"/>
      <c r="BK7" s="7"/>
    </row>
    <row r="8" spans="1:63" ht="2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6"/>
      <c r="S8" s="16"/>
      <c r="T8" s="517" t="s">
        <v>13</v>
      </c>
      <c r="U8" s="517"/>
      <c r="V8" s="517"/>
      <c r="W8" s="517"/>
      <c r="X8" s="517"/>
      <c r="Y8" s="517"/>
      <c r="Z8" s="517"/>
      <c r="AA8" s="517"/>
      <c r="AB8" s="517"/>
      <c r="AC8" s="517"/>
      <c r="AD8" s="517"/>
      <c r="AE8" s="517"/>
      <c r="AF8" s="517"/>
      <c r="AG8" s="517"/>
      <c r="AH8" s="517"/>
      <c r="AI8" s="517"/>
      <c r="AJ8" s="517"/>
      <c r="AK8" s="517"/>
      <c r="AL8" s="517"/>
      <c r="AM8" s="517"/>
      <c r="AN8" s="517"/>
      <c r="AO8" s="517"/>
      <c r="AP8" s="517"/>
      <c r="AQ8" s="517"/>
      <c r="AR8" s="517"/>
      <c r="AS8" s="517"/>
      <c r="AT8" s="517"/>
      <c r="AU8" s="517"/>
      <c r="AV8" s="517"/>
      <c r="AW8" s="517"/>
      <c r="AX8" s="517"/>
      <c r="AY8" s="517"/>
      <c r="AZ8" s="517"/>
      <c r="BA8" s="517"/>
      <c r="BB8" s="14" t="s">
        <v>11</v>
      </c>
      <c r="BC8" s="1"/>
      <c r="BD8" s="1"/>
      <c r="BE8" s="1"/>
      <c r="BF8" s="1"/>
      <c r="BG8" s="1"/>
      <c r="BH8" s="1"/>
      <c r="BI8" s="1"/>
      <c r="BJ8" s="1"/>
      <c r="BK8" s="7"/>
    </row>
    <row r="9" spans="1:63" ht="15.75">
      <c r="A9" s="1"/>
      <c r="B9" s="17"/>
      <c r="C9" s="1"/>
      <c r="D9" s="1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507" t="s">
        <v>14</v>
      </c>
      <c r="U9" s="507"/>
      <c r="V9" s="507"/>
      <c r="W9" s="507"/>
      <c r="X9" s="507"/>
      <c r="Y9" s="507"/>
      <c r="Z9" s="507"/>
      <c r="AA9" s="507"/>
      <c r="AB9" s="507"/>
      <c r="AC9" s="507"/>
      <c r="AD9" s="507"/>
      <c r="AE9" s="507"/>
      <c r="AF9" s="507"/>
      <c r="AG9" s="507"/>
      <c r="AH9" s="507"/>
      <c r="AI9" s="507"/>
      <c r="AJ9" s="507"/>
      <c r="AK9" s="507"/>
      <c r="AL9" s="507"/>
      <c r="AM9" s="507"/>
      <c r="AN9" s="507"/>
      <c r="AO9" s="507"/>
      <c r="AP9" s="507"/>
      <c r="AQ9" s="507"/>
      <c r="AR9" s="507"/>
      <c r="AS9" s="507"/>
      <c r="AT9" s="507"/>
      <c r="AU9" s="507"/>
      <c r="AV9" s="507"/>
      <c r="AW9" s="507"/>
      <c r="AX9" s="507"/>
      <c r="AY9" s="507"/>
      <c r="AZ9" s="507"/>
      <c r="BA9" s="17"/>
      <c r="BB9" s="14" t="s">
        <v>15</v>
      </c>
      <c r="BC9" s="1"/>
      <c r="BD9" s="1"/>
      <c r="BE9" s="1"/>
      <c r="BF9" s="1"/>
      <c r="BG9" s="1"/>
      <c r="BH9" s="1"/>
      <c r="BI9" s="1"/>
      <c r="BJ9" s="1"/>
      <c r="BK9" s="7"/>
    </row>
    <row r="10" spans="1:63" ht="15.75">
      <c r="A10" s="1"/>
      <c r="B10" s="17"/>
      <c r="C10" s="1"/>
      <c r="D10" s="1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507" t="s">
        <v>16</v>
      </c>
      <c r="U10" s="507"/>
      <c r="V10" s="507"/>
      <c r="W10" s="507"/>
      <c r="X10" s="507"/>
      <c r="Y10" s="507"/>
      <c r="Z10" s="507"/>
      <c r="AA10" s="507"/>
      <c r="AB10" s="507"/>
      <c r="AC10" s="507"/>
      <c r="AD10" s="507"/>
      <c r="AE10" s="507"/>
      <c r="AF10" s="507"/>
      <c r="AG10" s="507"/>
      <c r="AH10" s="507"/>
      <c r="AI10" s="507"/>
      <c r="AJ10" s="507"/>
      <c r="AK10" s="507"/>
      <c r="AL10" s="507"/>
      <c r="AM10" s="507"/>
      <c r="AN10" s="507"/>
      <c r="AO10" s="507"/>
      <c r="AP10" s="507"/>
      <c r="AQ10" s="507"/>
      <c r="AR10" s="507"/>
      <c r="AS10" s="507"/>
      <c r="AT10" s="507"/>
      <c r="AU10" s="507"/>
      <c r="AV10" s="507"/>
      <c r="AW10" s="507"/>
      <c r="AX10" s="507"/>
      <c r="AY10" s="507"/>
      <c r="AZ10" s="507"/>
      <c r="BA10" s="507"/>
      <c r="BB10" s="14"/>
      <c r="BC10" s="1"/>
      <c r="BD10" s="1"/>
      <c r="BE10" s="1"/>
      <c r="BF10" s="1"/>
      <c r="BG10" s="1"/>
      <c r="BH10" s="1"/>
      <c r="BI10" s="1"/>
      <c r="BJ10" s="1"/>
      <c r="BK10" s="7"/>
    </row>
    <row r="11" spans="1:63" ht="15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6"/>
      <c r="S11" s="16"/>
      <c r="T11" s="512" t="s">
        <v>17</v>
      </c>
      <c r="U11" s="512"/>
      <c r="V11" s="512"/>
      <c r="W11" s="512"/>
      <c r="X11" s="512"/>
      <c r="Y11" s="512"/>
      <c r="Z11" s="512"/>
      <c r="AA11" s="512"/>
      <c r="AB11" s="512"/>
      <c r="AC11" s="512"/>
      <c r="AD11" s="512"/>
      <c r="AE11" s="512"/>
      <c r="AF11" s="512"/>
      <c r="AG11" s="512"/>
      <c r="AH11" s="512"/>
      <c r="AI11" s="512"/>
      <c r="AJ11" s="512"/>
      <c r="AK11" s="512"/>
      <c r="AL11" s="512"/>
      <c r="AM11" s="512"/>
      <c r="AN11" s="512"/>
      <c r="AO11" s="512"/>
      <c r="AP11" s="512"/>
      <c r="AQ11" s="512"/>
      <c r="AR11" s="512"/>
      <c r="AS11" s="512"/>
      <c r="AT11" s="512"/>
      <c r="AU11" s="512"/>
      <c r="AV11" s="512"/>
      <c r="AW11" s="512"/>
      <c r="AX11" s="512"/>
      <c r="AY11" s="512"/>
      <c r="AZ11" s="512"/>
      <c r="BA11" s="512"/>
      <c r="BB11" s="14" t="s">
        <v>11</v>
      </c>
      <c r="BC11" s="1"/>
      <c r="BD11" s="1"/>
      <c r="BE11" s="1"/>
      <c r="BF11" s="1"/>
      <c r="BG11" s="1"/>
      <c r="BH11" s="1"/>
      <c r="BI11" s="1"/>
      <c r="BJ11" s="1"/>
      <c r="BK11" s="7"/>
    </row>
    <row r="12" spans="1:6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6"/>
      <c r="S12" s="16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4" t="s">
        <v>18</v>
      </c>
      <c r="BC12" s="1"/>
      <c r="BD12" s="1"/>
      <c r="BE12" s="1"/>
      <c r="BF12" s="1"/>
      <c r="BG12" s="1"/>
      <c r="BH12" s="1"/>
      <c r="BI12" s="1"/>
      <c r="BJ12" s="1"/>
      <c r="BK12" s="7"/>
    </row>
    <row r="13" spans="1:63" ht="15.75">
      <c r="A13" s="16"/>
      <c r="B13" s="16"/>
      <c r="C13" s="16"/>
      <c r="D13" s="16"/>
      <c r="E13" s="16"/>
      <c r="F13" s="16"/>
      <c r="G13" s="16"/>
      <c r="H13" s="16"/>
      <c r="I13" s="18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07" t="s">
        <v>19</v>
      </c>
      <c r="U13" s="507"/>
      <c r="V13" s="507"/>
      <c r="W13" s="507"/>
      <c r="X13" s="507"/>
      <c r="Y13" s="507"/>
      <c r="Z13" s="507"/>
      <c r="AA13" s="507"/>
      <c r="AB13" s="507"/>
      <c r="AC13" s="507"/>
      <c r="AD13" s="507"/>
      <c r="AE13" s="507"/>
      <c r="AF13" s="507"/>
      <c r="AG13" s="507"/>
      <c r="AH13" s="507"/>
      <c r="AI13" s="507"/>
      <c r="AJ13" s="507"/>
      <c r="AK13" s="507"/>
      <c r="AL13" s="507"/>
      <c r="AM13" s="507"/>
      <c r="AN13" s="507"/>
      <c r="AO13" s="507"/>
      <c r="AP13" s="507"/>
      <c r="AQ13" s="507"/>
      <c r="AR13" s="507"/>
      <c r="AS13" s="507"/>
      <c r="AT13" s="507"/>
      <c r="AU13" s="507"/>
      <c r="AV13" s="507"/>
      <c r="AW13" s="507"/>
      <c r="AX13" s="507"/>
      <c r="AY13" s="507"/>
      <c r="AZ13" s="507"/>
      <c r="BA13" s="507"/>
      <c r="BB13" s="513" t="s">
        <v>20</v>
      </c>
      <c r="BC13" s="513"/>
      <c r="BD13" s="513"/>
      <c r="BE13" s="513"/>
      <c r="BF13" s="513"/>
      <c r="BG13" s="513"/>
      <c r="BH13" s="513"/>
      <c r="BI13" s="513"/>
      <c r="BJ13" s="513"/>
      <c r="BK13" s="7"/>
    </row>
    <row r="14" spans="1:63" ht="15" customHeight="1">
      <c r="A14" s="516" t="s">
        <v>21</v>
      </c>
      <c r="B14" s="511" t="s">
        <v>22</v>
      </c>
      <c r="C14" s="511"/>
      <c r="D14" s="511"/>
      <c r="E14" s="511"/>
      <c r="F14" s="511" t="s">
        <v>23</v>
      </c>
      <c r="G14" s="511"/>
      <c r="H14" s="511"/>
      <c r="I14" s="511"/>
      <c r="J14" s="511"/>
      <c r="K14" s="514" t="s">
        <v>24</v>
      </c>
      <c r="L14" s="514"/>
      <c r="M14" s="514"/>
      <c r="N14" s="514"/>
      <c r="O14" s="511" t="s">
        <v>25</v>
      </c>
      <c r="P14" s="511"/>
      <c r="Q14" s="511"/>
      <c r="R14" s="511"/>
      <c r="S14" s="511" t="s">
        <v>26</v>
      </c>
      <c r="T14" s="511"/>
      <c r="U14" s="511"/>
      <c r="V14" s="511"/>
      <c r="W14" s="511"/>
      <c r="X14" s="511" t="s">
        <v>27</v>
      </c>
      <c r="Y14" s="511"/>
      <c r="Z14" s="511"/>
      <c r="AA14" s="511"/>
      <c r="AB14" s="511" t="s">
        <v>28</v>
      </c>
      <c r="AC14" s="511"/>
      <c r="AD14" s="511"/>
      <c r="AE14" s="511"/>
      <c r="AF14" s="514" t="s">
        <v>29</v>
      </c>
      <c r="AG14" s="514"/>
      <c r="AH14" s="514"/>
      <c r="AI14" s="514"/>
      <c r="AJ14" s="514"/>
      <c r="AK14" s="515" t="s">
        <v>30</v>
      </c>
      <c r="AL14" s="515"/>
      <c r="AM14" s="515"/>
      <c r="AN14" s="21"/>
      <c r="AO14" s="508" t="s">
        <v>31</v>
      </c>
      <c r="AP14" s="508"/>
      <c r="AQ14" s="508"/>
      <c r="AR14" s="508"/>
      <c r="AS14" s="514" t="s">
        <v>32</v>
      </c>
      <c r="AT14" s="514"/>
      <c r="AU14" s="514"/>
      <c r="AV14" s="514"/>
      <c r="AW14" s="514"/>
      <c r="AX14" s="508" t="s">
        <v>33</v>
      </c>
      <c r="AY14" s="508"/>
      <c r="AZ14" s="508"/>
      <c r="BA14" s="508"/>
      <c r="BB14" s="19" t="s">
        <v>34</v>
      </c>
      <c r="BC14" s="19" t="s">
        <v>35</v>
      </c>
      <c r="BD14" s="19" t="s">
        <v>36</v>
      </c>
      <c r="BE14" s="19" t="s">
        <v>37</v>
      </c>
      <c r="BF14" s="19" t="s">
        <v>38</v>
      </c>
      <c r="BG14" s="19" t="s">
        <v>39</v>
      </c>
      <c r="BH14" s="509" t="s">
        <v>40</v>
      </c>
      <c r="BI14" s="509" t="s">
        <v>41</v>
      </c>
      <c r="BJ14" s="509" t="s">
        <v>21</v>
      </c>
      <c r="BK14" s="7"/>
    </row>
    <row r="15" spans="1:63" ht="15">
      <c r="A15" s="516"/>
      <c r="B15" s="22">
        <v>3</v>
      </c>
      <c r="C15" s="22">
        <f>B15+7</f>
        <v>10</v>
      </c>
      <c r="D15" s="22">
        <f>C15+7</f>
        <v>17</v>
      </c>
      <c r="E15" s="22">
        <f>D15+7</f>
        <v>24</v>
      </c>
      <c r="F15" s="22">
        <v>1</v>
      </c>
      <c r="G15" s="22">
        <f>F15+7</f>
        <v>8</v>
      </c>
      <c r="H15" s="22">
        <f>G15+7</f>
        <v>15</v>
      </c>
      <c r="I15" s="22">
        <f>H15+7</f>
        <v>22</v>
      </c>
      <c r="J15" s="22">
        <f>I15+7</f>
        <v>29</v>
      </c>
      <c r="K15" s="22">
        <f>J17+1</f>
        <v>5</v>
      </c>
      <c r="L15" s="22">
        <f>K15+7</f>
        <v>12</v>
      </c>
      <c r="M15" s="22">
        <f>L15+7</f>
        <v>19</v>
      </c>
      <c r="N15" s="22">
        <f>M15+7</f>
        <v>26</v>
      </c>
      <c r="O15" s="22">
        <v>3</v>
      </c>
      <c r="P15" s="22">
        <f>O15+7</f>
        <v>10</v>
      </c>
      <c r="Q15" s="22">
        <f>P15+7</f>
        <v>17</v>
      </c>
      <c r="R15" s="22">
        <f>Q15+7</f>
        <v>24</v>
      </c>
      <c r="S15" s="22">
        <v>31</v>
      </c>
      <c r="T15" s="22">
        <f>S17+1</f>
        <v>7</v>
      </c>
      <c r="U15" s="22">
        <f>T16+1</f>
        <v>14</v>
      </c>
      <c r="V15" s="22">
        <f>U16+1</f>
        <v>21</v>
      </c>
      <c r="W15" s="22">
        <v>28</v>
      </c>
      <c r="X15" s="22">
        <f>W17+1</f>
        <v>4</v>
      </c>
      <c r="Y15" s="22">
        <f>X16+1</f>
        <v>11</v>
      </c>
      <c r="Z15" s="22">
        <f>Y16+1</f>
        <v>18</v>
      </c>
      <c r="AA15" s="22">
        <v>25</v>
      </c>
      <c r="AB15" s="22">
        <f>AA17+1</f>
        <v>4</v>
      </c>
      <c r="AC15" s="22">
        <f>AB16+1</f>
        <v>11</v>
      </c>
      <c r="AD15" s="22">
        <f>AC16+1</f>
        <v>18</v>
      </c>
      <c r="AE15" s="22">
        <f>AD16+1</f>
        <v>25</v>
      </c>
      <c r="AF15" s="22">
        <v>1</v>
      </c>
      <c r="AG15" s="22">
        <f>AF16+1</f>
        <v>8</v>
      </c>
      <c r="AH15" s="22">
        <f>AG16+1</f>
        <v>15</v>
      </c>
      <c r="AI15" s="22">
        <f>AH16+1</f>
        <v>22</v>
      </c>
      <c r="AJ15" s="22">
        <v>29</v>
      </c>
      <c r="AK15" s="22">
        <f>AJ17+1</f>
        <v>6</v>
      </c>
      <c r="AL15" s="22">
        <f>AK16+1</f>
        <v>13</v>
      </c>
      <c r="AM15" s="22">
        <f>AL16+1</f>
        <v>20</v>
      </c>
      <c r="AN15" s="22">
        <f>AM16+1</f>
        <v>27</v>
      </c>
      <c r="AO15" s="22">
        <f>AN17+1</f>
        <v>3</v>
      </c>
      <c r="AP15" s="22">
        <f>AO16+1</f>
        <v>10</v>
      </c>
      <c r="AQ15" s="22">
        <f>AP16+1</f>
        <v>17</v>
      </c>
      <c r="AR15" s="22">
        <f>AQ16+1</f>
        <v>24</v>
      </c>
      <c r="AS15" s="22">
        <v>1</v>
      </c>
      <c r="AT15" s="22">
        <f>AS16+1</f>
        <v>8</v>
      </c>
      <c r="AU15" s="22">
        <f>AT16+1</f>
        <v>15</v>
      </c>
      <c r="AV15" s="22">
        <f>AU16+1</f>
        <v>22</v>
      </c>
      <c r="AW15" s="22">
        <f>AV16+1</f>
        <v>29</v>
      </c>
      <c r="AX15" s="22">
        <v>5</v>
      </c>
      <c r="AY15" s="22">
        <f>AX16+1</f>
        <v>12</v>
      </c>
      <c r="AZ15" s="22">
        <f>AY16+1</f>
        <v>19</v>
      </c>
      <c r="BA15" s="22">
        <v>26</v>
      </c>
      <c r="BB15" s="23" t="s">
        <v>42</v>
      </c>
      <c r="BC15" s="23" t="s">
        <v>43</v>
      </c>
      <c r="BD15" s="23" t="s">
        <v>44</v>
      </c>
      <c r="BE15" s="23" t="s">
        <v>44</v>
      </c>
      <c r="BF15" s="23" t="s">
        <v>45</v>
      </c>
      <c r="BG15" s="23" t="s">
        <v>46</v>
      </c>
      <c r="BH15" s="509"/>
      <c r="BI15" s="509"/>
      <c r="BJ15" s="509"/>
      <c r="BK15" s="7"/>
    </row>
    <row r="16" spans="1:63" ht="15">
      <c r="A16" s="516"/>
      <c r="B16" s="22">
        <f t="shared" ref="B16:I16" si="0">B15+6</f>
        <v>9</v>
      </c>
      <c r="C16" s="22">
        <f t="shared" si="0"/>
        <v>16</v>
      </c>
      <c r="D16" s="22">
        <f t="shared" si="0"/>
        <v>23</v>
      </c>
      <c r="E16" s="22">
        <f t="shared" si="0"/>
        <v>30</v>
      </c>
      <c r="F16" s="22">
        <f t="shared" si="0"/>
        <v>7</v>
      </c>
      <c r="G16" s="22">
        <f t="shared" si="0"/>
        <v>14</v>
      </c>
      <c r="H16" s="22">
        <f t="shared" si="0"/>
        <v>21</v>
      </c>
      <c r="I16" s="22">
        <f t="shared" si="0"/>
        <v>28</v>
      </c>
      <c r="J16" s="22" t="s">
        <v>47</v>
      </c>
      <c r="K16" s="22">
        <f>K15+6</f>
        <v>11</v>
      </c>
      <c r="L16" s="22">
        <f>L15+6</f>
        <v>18</v>
      </c>
      <c r="M16" s="22">
        <f>M15+6</f>
        <v>25</v>
      </c>
      <c r="N16" s="22" t="s">
        <v>48</v>
      </c>
      <c r="O16" s="22">
        <f>O15+6</f>
        <v>9</v>
      </c>
      <c r="P16" s="22">
        <f>P15+6</f>
        <v>16</v>
      </c>
      <c r="Q16" s="22">
        <f>Q15+6</f>
        <v>23</v>
      </c>
      <c r="R16" s="22">
        <v>30</v>
      </c>
      <c r="S16" s="22" t="s">
        <v>49</v>
      </c>
      <c r="T16" s="22">
        <f>T15+6</f>
        <v>13</v>
      </c>
      <c r="U16" s="22">
        <f>U15+6</f>
        <v>20</v>
      </c>
      <c r="V16" s="22">
        <f>V15+6</f>
        <v>27</v>
      </c>
      <c r="W16" s="22" t="s">
        <v>50</v>
      </c>
      <c r="X16" s="22">
        <f>X15+6</f>
        <v>10</v>
      </c>
      <c r="Y16" s="22">
        <f>Y15+6</f>
        <v>17</v>
      </c>
      <c r="Z16" s="22">
        <f>Z15+6</f>
        <v>24</v>
      </c>
      <c r="AA16" s="22" t="s">
        <v>51</v>
      </c>
      <c r="AB16" s="22">
        <f>AB15+6</f>
        <v>10</v>
      </c>
      <c r="AC16" s="22">
        <f>AC15+6</f>
        <v>17</v>
      </c>
      <c r="AD16" s="22">
        <f>AD15+6</f>
        <v>24</v>
      </c>
      <c r="AE16" s="22">
        <v>31</v>
      </c>
      <c r="AF16" s="22">
        <f>AF15+6</f>
        <v>7</v>
      </c>
      <c r="AG16" s="22">
        <f>AG15+6</f>
        <v>14</v>
      </c>
      <c r="AH16" s="22">
        <f>AH15+6</f>
        <v>21</v>
      </c>
      <c r="AI16" s="22">
        <f>AI15+6</f>
        <v>28</v>
      </c>
      <c r="AJ16" s="22" t="s">
        <v>52</v>
      </c>
      <c r="AK16" s="22">
        <f>AK15+6</f>
        <v>12</v>
      </c>
      <c r="AL16" s="22">
        <f>AL15+6</f>
        <v>19</v>
      </c>
      <c r="AM16" s="22">
        <f>AM15+6</f>
        <v>26</v>
      </c>
      <c r="AN16" s="22" t="s">
        <v>53</v>
      </c>
      <c r="AO16" s="22">
        <f>AO15+6</f>
        <v>9</v>
      </c>
      <c r="AP16" s="22">
        <f>AP15+6</f>
        <v>16</v>
      </c>
      <c r="AQ16" s="22">
        <f>AQ15+6</f>
        <v>23</v>
      </c>
      <c r="AR16" s="22">
        <v>30</v>
      </c>
      <c r="AS16" s="22">
        <f>AS15+6</f>
        <v>7</v>
      </c>
      <c r="AT16" s="22">
        <f>AT15+6</f>
        <v>14</v>
      </c>
      <c r="AU16" s="22">
        <f>AU15+6</f>
        <v>21</v>
      </c>
      <c r="AV16" s="22">
        <f>AV15+6</f>
        <v>28</v>
      </c>
      <c r="AW16" s="22" t="s">
        <v>54</v>
      </c>
      <c r="AX16" s="22">
        <f>AX15+6</f>
        <v>11</v>
      </c>
      <c r="AY16" s="22">
        <f>AY15+6</f>
        <v>18</v>
      </c>
      <c r="AZ16" s="22">
        <f>AZ15+6</f>
        <v>25</v>
      </c>
      <c r="BA16" s="22" t="s">
        <v>47</v>
      </c>
      <c r="BB16" s="23" t="s">
        <v>55</v>
      </c>
      <c r="BC16" s="24"/>
      <c r="BD16" s="24"/>
      <c r="BE16" s="24"/>
      <c r="BF16" s="23" t="s">
        <v>56</v>
      </c>
      <c r="BG16" s="24"/>
      <c r="BH16" s="509"/>
      <c r="BI16" s="509"/>
      <c r="BJ16" s="509"/>
      <c r="BK16" s="7"/>
    </row>
    <row r="17" spans="1:63" ht="15">
      <c r="A17" s="516"/>
      <c r="B17" s="25"/>
      <c r="C17" s="25"/>
      <c r="D17" s="25"/>
      <c r="E17" s="25"/>
      <c r="F17" s="25"/>
      <c r="G17" s="25"/>
      <c r="H17" s="25"/>
      <c r="I17" s="26"/>
      <c r="J17" s="25">
        <v>4</v>
      </c>
      <c r="K17" s="25"/>
      <c r="L17" s="25"/>
      <c r="M17" s="25"/>
      <c r="N17" s="25">
        <v>2</v>
      </c>
      <c r="O17" s="25"/>
      <c r="P17" s="25"/>
      <c r="Q17" s="25"/>
      <c r="R17" s="26"/>
      <c r="S17" s="27">
        <v>6</v>
      </c>
      <c r="T17" s="27"/>
      <c r="U17" s="27"/>
      <c r="V17" s="25"/>
      <c r="W17" s="26">
        <v>3</v>
      </c>
      <c r="X17" s="25"/>
      <c r="Y17" s="25"/>
      <c r="Z17" s="25"/>
      <c r="AA17" s="26">
        <v>3</v>
      </c>
      <c r="AB17" s="25"/>
      <c r="AC17" s="25"/>
      <c r="AD17" s="25"/>
      <c r="AE17" s="26"/>
      <c r="AF17" s="25"/>
      <c r="AG17" s="25"/>
      <c r="AH17" s="25"/>
      <c r="AI17" s="26"/>
      <c r="AJ17" s="25">
        <v>5</v>
      </c>
      <c r="AK17" s="25"/>
      <c r="AL17" s="25"/>
      <c r="AM17" s="25"/>
      <c r="AN17" s="25">
        <v>2</v>
      </c>
      <c r="AO17" s="25"/>
      <c r="AP17" s="25"/>
      <c r="AQ17" s="25"/>
      <c r="AR17" s="26"/>
      <c r="AS17" s="25"/>
      <c r="AT17" s="25"/>
      <c r="AU17" s="25"/>
      <c r="AV17" s="26"/>
      <c r="AW17" s="25">
        <v>4</v>
      </c>
      <c r="AX17" s="25"/>
      <c r="AY17" s="25"/>
      <c r="AZ17" s="25"/>
      <c r="BA17" s="28">
        <v>1</v>
      </c>
      <c r="BB17" s="26" t="s">
        <v>57</v>
      </c>
      <c r="BC17" s="25"/>
      <c r="BD17" s="25"/>
      <c r="BE17" s="25"/>
      <c r="BF17" s="25"/>
      <c r="BG17" s="25"/>
      <c r="BH17" s="509"/>
      <c r="BI17" s="509"/>
      <c r="BJ17" s="509"/>
      <c r="BK17" s="7"/>
    </row>
    <row r="18" spans="1:63" ht="18.75">
      <c r="A18" s="29" t="s">
        <v>49</v>
      </c>
      <c r="B18" s="30"/>
      <c r="C18" s="30"/>
      <c r="D18" s="30"/>
      <c r="E18" s="30"/>
      <c r="F18" s="30"/>
      <c r="G18" s="30"/>
      <c r="H18" s="30"/>
      <c r="I18" s="31">
        <v>17</v>
      </c>
      <c r="J18" s="32"/>
      <c r="K18" s="30"/>
      <c r="L18" s="30"/>
      <c r="M18" s="30"/>
      <c r="N18" s="30"/>
      <c r="O18" s="30"/>
      <c r="P18" s="33"/>
      <c r="Q18" s="33"/>
      <c r="R18" s="33"/>
      <c r="S18" s="34" t="s">
        <v>58</v>
      </c>
      <c r="T18" s="33" t="s">
        <v>59</v>
      </c>
      <c r="U18" s="33" t="s">
        <v>59</v>
      </c>
      <c r="V18" s="33" t="s">
        <v>59</v>
      </c>
      <c r="W18" s="34" t="s">
        <v>58</v>
      </c>
      <c r="X18" s="31"/>
      <c r="Y18" s="30"/>
      <c r="Z18" s="30"/>
      <c r="AA18" s="30"/>
      <c r="AB18" s="31">
        <v>9</v>
      </c>
      <c r="AC18" s="33"/>
      <c r="AD18" s="34"/>
      <c r="AE18" s="30"/>
      <c r="AF18" s="33"/>
      <c r="AG18" s="33" t="s">
        <v>59</v>
      </c>
      <c r="AH18" s="34"/>
      <c r="AI18" s="30"/>
      <c r="AJ18" s="31"/>
      <c r="AK18" s="30"/>
      <c r="AL18" s="31">
        <v>9</v>
      </c>
      <c r="AM18" s="31"/>
      <c r="AN18" s="30"/>
      <c r="AO18" s="35"/>
      <c r="AP18" s="35"/>
      <c r="AQ18" s="35" t="s">
        <v>59</v>
      </c>
      <c r="AR18" s="35" t="s">
        <v>59</v>
      </c>
      <c r="AS18" s="20" t="s">
        <v>60</v>
      </c>
      <c r="AT18" s="20" t="s">
        <v>60</v>
      </c>
      <c r="AU18" s="20" t="s">
        <v>60</v>
      </c>
      <c r="AV18" s="34" t="s">
        <v>58</v>
      </c>
      <c r="AW18" s="34" t="s">
        <v>58</v>
      </c>
      <c r="AX18" s="34" t="s">
        <v>58</v>
      </c>
      <c r="AY18" s="34" t="s">
        <v>58</v>
      </c>
      <c r="AZ18" s="34" t="s">
        <v>58</v>
      </c>
      <c r="BA18" s="34" t="s">
        <v>58</v>
      </c>
      <c r="BB18" s="32">
        <v>35</v>
      </c>
      <c r="BC18" s="32">
        <v>6</v>
      </c>
      <c r="BD18" s="32">
        <v>3</v>
      </c>
      <c r="BE18" s="36"/>
      <c r="BF18" s="36"/>
      <c r="BG18" s="36"/>
      <c r="BH18" s="32">
        <v>8</v>
      </c>
      <c r="BI18" s="32">
        <f>SUM(BB18:BH18)</f>
        <v>52</v>
      </c>
      <c r="BJ18" s="37" t="s">
        <v>49</v>
      </c>
      <c r="BK18" s="7"/>
    </row>
    <row r="19" spans="1:63" ht="18.75">
      <c r="A19" s="38" t="s">
        <v>61</v>
      </c>
      <c r="B19" s="39"/>
      <c r="C19" s="39"/>
      <c r="D19" s="39"/>
      <c r="E19" s="39"/>
      <c r="F19" s="39"/>
      <c r="G19" s="39"/>
      <c r="H19" s="39"/>
      <c r="I19" s="40">
        <v>17</v>
      </c>
      <c r="J19" s="41"/>
      <c r="K19" s="39"/>
      <c r="L19" s="39"/>
      <c r="M19" s="39"/>
      <c r="N19" s="39"/>
      <c r="O19" s="39"/>
      <c r="P19" s="42"/>
      <c r="Q19" s="42"/>
      <c r="R19" s="42"/>
      <c r="S19" s="43" t="s">
        <v>58</v>
      </c>
      <c r="T19" s="42" t="s">
        <v>59</v>
      </c>
      <c r="U19" s="42" t="s">
        <v>59</v>
      </c>
      <c r="V19" s="42" t="s">
        <v>59</v>
      </c>
      <c r="W19" s="43" t="s">
        <v>58</v>
      </c>
      <c r="X19" s="40"/>
      <c r="Y19" s="39"/>
      <c r="Z19" s="39"/>
      <c r="AA19" s="39"/>
      <c r="AB19" s="40">
        <v>9</v>
      </c>
      <c r="AC19" s="42"/>
      <c r="AD19" s="43"/>
      <c r="AE19" s="39"/>
      <c r="AF19" s="42"/>
      <c r="AG19" s="42" t="s">
        <v>59</v>
      </c>
      <c r="AH19" s="43"/>
      <c r="AI19" s="39"/>
      <c r="AJ19" s="40"/>
      <c r="AK19" s="39"/>
      <c r="AL19" s="40">
        <v>9</v>
      </c>
      <c r="AM19" s="40"/>
      <c r="AN19" s="39"/>
      <c r="AO19" s="44"/>
      <c r="AP19" s="44"/>
      <c r="AQ19" s="44" t="s">
        <v>59</v>
      </c>
      <c r="AR19" s="44" t="s">
        <v>59</v>
      </c>
      <c r="AS19" s="22" t="s">
        <v>60</v>
      </c>
      <c r="AT19" s="22" t="s">
        <v>60</v>
      </c>
      <c r="AU19" s="22" t="s">
        <v>60</v>
      </c>
      <c r="AV19" s="43" t="s">
        <v>58</v>
      </c>
      <c r="AW19" s="43" t="s">
        <v>58</v>
      </c>
      <c r="AX19" s="43" t="s">
        <v>58</v>
      </c>
      <c r="AY19" s="43" t="s">
        <v>58</v>
      </c>
      <c r="AZ19" s="43" t="s">
        <v>58</v>
      </c>
      <c r="BA19" s="43" t="s">
        <v>58</v>
      </c>
      <c r="BB19" s="41">
        <v>35</v>
      </c>
      <c r="BC19" s="41">
        <v>6</v>
      </c>
      <c r="BD19" s="41">
        <v>3</v>
      </c>
      <c r="BE19" s="45"/>
      <c r="BF19" s="45"/>
      <c r="BG19" s="45"/>
      <c r="BH19" s="41">
        <v>8</v>
      </c>
      <c r="BI19" s="41">
        <f>SUM(BB19:BH19)</f>
        <v>52</v>
      </c>
      <c r="BJ19" s="46" t="s">
        <v>61</v>
      </c>
      <c r="BK19" s="7"/>
    </row>
    <row r="20" spans="1:63" ht="18.75">
      <c r="A20" s="38" t="s">
        <v>51</v>
      </c>
      <c r="B20" s="39"/>
      <c r="C20" s="39"/>
      <c r="D20" s="39"/>
      <c r="E20" s="39"/>
      <c r="F20" s="39"/>
      <c r="G20" s="39"/>
      <c r="H20" s="39"/>
      <c r="I20" s="40">
        <v>17</v>
      </c>
      <c r="J20" s="41"/>
      <c r="K20" s="39"/>
      <c r="L20" s="39"/>
      <c r="M20" s="39"/>
      <c r="N20" s="39"/>
      <c r="O20" s="39"/>
      <c r="P20" s="42"/>
      <c r="Q20" s="42"/>
      <c r="R20" s="42"/>
      <c r="S20" s="43" t="s">
        <v>58</v>
      </c>
      <c r="T20" s="42" t="s">
        <v>59</v>
      </c>
      <c r="U20" s="42" t="s">
        <v>59</v>
      </c>
      <c r="V20" s="42" t="s">
        <v>59</v>
      </c>
      <c r="W20" s="43" t="s">
        <v>58</v>
      </c>
      <c r="X20" s="40"/>
      <c r="Y20" s="39"/>
      <c r="Z20" s="39"/>
      <c r="AA20" s="39"/>
      <c r="AB20" s="40">
        <v>9</v>
      </c>
      <c r="AC20" s="42"/>
      <c r="AD20" s="43"/>
      <c r="AE20" s="39"/>
      <c r="AF20" s="42"/>
      <c r="AG20" s="42" t="s">
        <v>59</v>
      </c>
      <c r="AH20" s="43"/>
      <c r="AI20" s="39"/>
      <c r="AJ20" s="40"/>
      <c r="AK20" s="39"/>
      <c r="AL20" s="40">
        <v>9</v>
      </c>
      <c r="AM20" s="40"/>
      <c r="AN20" s="39"/>
      <c r="AO20" s="44"/>
      <c r="AP20" s="44"/>
      <c r="AQ20" s="44" t="s">
        <v>59</v>
      </c>
      <c r="AR20" s="44" t="s">
        <v>59</v>
      </c>
      <c r="AS20" s="22" t="s">
        <v>62</v>
      </c>
      <c r="AT20" s="22" t="s">
        <v>62</v>
      </c>
      <c r="AU20" s="22" t="s">
        <v>62</v>
      </c>
      <c r="AV20" s="22" t="s">
        <v>62</v>
      </c>
      <c r="AW20" s="43" t="s">
        <v>58</v>
      </c>
      <c r="AX20" s="43" t="s">
        <v>58</v>
      </c>
      <c r="AY20" s="43" t="s">
        <v>58</v>
      </c>
      <c r="AZ20" s="43" t="s">
        <v>58</v>
      </c>
      <c r="BA20" s="43" t="s">
        <v>58</v>
      </c>
      <c r="BB20" s="41">
        <v>35</v>
      </c>
      <c r="BC20" s="41">
        <v>6</v>
      </c>
      <c r="BD20" s="45"/>
      <c r="BE20" s="41">
        <v>4</v>
      </c>
      <c r="BF20" s="45"/>
      <c r="BG20" s="45"/>
      <c r="BH20" s="41">
        <v>7</v>
      </c>
      <c r="BI20" s="41">
        <f>SUM(BB20:BH20)</f>
        <v>52</v>
      </c>
      <c r="BJ20" s="46" t="s">
        <v>51</v>
      </c>
      <c r="BK20" s="7"/>
    </row>
    <row r="21" spans="1:63" ht="18.75">
      <c r="A21" s="38" t="s">
        <v>63</v>
      </c>
      <c r="B21" s="39"/>
      <c r="C21" s="39"/>
      <c r="D21" s="39"/>
      <c r="E21" s="39"/>
      <c r="F21" s="39"/>
      <c r="G21" s="39"/>
      <c r="H21" s="39"/>
      <c r="I21" s="40">
        <v>17</v>
      </c>
      <c r="J21" s="41"/>
      <c r="K21" s="39"/>
      <c r="L21" s="39"/>
      <c r="M21" s="39"/>
      <c r="N21" s="39"/>
      <c r="O21" s="39"/>
      <c r="P21" s="42"/>
      <c r="Q21" s="42"/>
      <c r="R21" s="42"/>
      <c r="S21" s="43" t="s">
        <v>58</v>
      </c>
      <c r="T21" s="42" t="s">
        <v>59</v>
      </c>
      <c r="U21" s="42" t="s">
        <v>59</v>
      </c>
      <c r="V21" s="42" t="s">
        <v>59</v>
      </c>
      <c r="W21" s="43" t="s">
        <v>58</v>
      </c>
      <c r="X21" s="40"/>
      <c r="Y21" s="39"/>
      <c r="Z21" s="39"/>
      <c r="AA21" s="39"/>
      <c r="AB21" s="40">
        <v>9</v>
      </c>
      <c r="AC21" s="42"/>
      <c r="AD21" s="43"/>
      <c r="AE21" s="39"/>
      <c r="AF21" s="42"/>
      <c r="AG21" s="42" t="s">
        <v>59</v>
      </c>
      <c r="AH21" s="43"/>
      <c r="AI21" s="39"/>
      <c r="AJ21" s="40"/>
      <c r="AK21" s="39"/>
      <c r="AL21" s="40">
        <v>9</v>
      </c>
      <c r="AM21" s="40"/>
      <c r="AN21" s="44"/>
      <c r="AO21" s="44"/>
      <c r="AP21" s="44"/>
      <c r="AQ21" s="44" t="s">
        <v>59</v>
      </c>
      <c r="AR21" s="44" t="s">
        <v>59</v>
      </c>
      <c r="AS21" s="22" t="s">
        <v>62</v>
      </c>
      <c r="AT21" s="22" t="s">
        <v>62</v>
      </c>
      <c r="AU21" s="22" t="s">
        <v>62</v>
      </c>
      <c r="AV21" s="22" t="s">
        <v>64</v>
      </c>
      <c r="AW21" s="43" t="s">
        <v>58</v>
      </c>
      <c r="AX21" s="43" t="s">
        <v>58</v>
      </c>
      <c r="AY21" s="43" t="s">
        <v>58</v>
      </c>
      <c r="AZ21" s="43" t="s">
        <v>58</v>
      </c>
      <c r="BA21" s="43" t="s">
        <v>58</v>
      </c>
      <c r="BB21" s="41">
        <v>35</v>
      </c>
      <c r="BC21" s="41">
        <v>6</v>
      </c>
      <c r="BD21" s="45"/>
      <c r="BE21" s="41">
        <v>3</v>
      </c>
      <c r="BF21" s="45"/>
      <c r="BG21" s="41">
        <v>1</v>
      </c>
      <c r="BH21" s="41">
        <v>7</v>
      </c>
      <c r="BI21" s="41">
        <f>SUM(BB21:BH21)</f>
        <v>52</v>
      </c>
      <c r="BJ21" s="46" t="s">
        <v>63</v>
      </c>
      <c r="BK21" s="7"/>
    </row>
    <row r="22" spans="1:63" ht="18.75">
      <c r="A22" s="38" t="s">
        <v>52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41"/>
      <c r="BC22" s="41"/>
      <c r="BD22" s="41"/>
      <c r="BE22" s="41"/>
      <c r="BF22" s="41"/>
      <c r="BG22" s="41"/>
      <c r="BH22" s="41"/>
      <c r="BI22" s="41"/>
      <c r="BJ22" s="46" t="s">
        <v>52</v>
      </c>
      <c r="BK22" s="7"/>
    </row>
    <row r="23" spans="1:63" ht="18.75">
      <c r="A23" s="47" t="s">
        <v>53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9"/>
      <c r="T23" s="49"/>
      <c r="U23" s="49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510" t="s">
        <v>65</v>
      </c>
      <c r="AX23" s="510"/>
      <c r="AY23" s="510"/>
      <c r="AZ23" s="510"/>
      <c r="BA23" s="510"/>
      <c r="BB23" s="50">
        <f t="shared" ref="BB23:BI23" si="1">SUM(BB18:BB22)</f>
        <v>140</v>
      </c>
      <c r="BC23" s="50">
        <f t="shared" si="1"/>
        <v>24</v>
      </c>
      <c r="BD23" s="50">
        <f t="shared" si="1"/>
        <v>6</v>
      </c>
      <c r="BE23" s="50">
        <f t="shared" si="1"/>
        <v>7</v>
      </c>
      <c r="BF23" s="50">
        <f t="shared" si="1"/>
        <v>0</v>
      </c>
      <c r="BG23" s="50">
        <f t="shared" si="1"/>
        <v>1</v>
      </c>
      <c r="BH23" s="50">
        <f t="shared" si="1"/>
        <v>30</v>
      </c>
      <c r="BI23" s="50">
        <f t="shared" si="1"/>
        <v>208</v>
      </c>
      <c r="BJ23" s="51" t="s">
        <v>53</v>
      </c>
      <c r="BK23" s="7"/>
    </row>
    <row r="24" spans="1:63" ht="15.75">
      <c r="A24" s="15"/>
      <c r="B24" s="15"/>
      <c r="C24" s="15"/>
      <c r="D24" s="15"/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7"/>
    </row>
    <row r="25" spans="1:63" ht="16.5" customHeight="1">
      <c r="A25" s="12"/>
      <c r="B25" s="12"/>
      <c r="C25" s="12"/>
      <c r="D25" s="512" t="s">
        <v>66</v>
      </c>
      <c r="E25" s="512"/>
      <c r="F25" s="52"/>
      <c r="G25" s="52"/>
      <c r="H25" s="52"/>
      <c r="I25" s="52"/>
      <c r="J25" s="52"/>
      <c r="K25" s="52"/>
      <c r="L25" s="52"/>
      <c r="M25" s="52"/>
      <c r="O25" s="52" t="s">
        <v>67</v>
      </c>
      <c r="Y25" s="53"/>
      <c r="AB25" s="52" t="s">
        <v>68</v>
      </c>
      <c r="AC25" s="52"/>
      <c r="AD25" s="52"/>
      <c r="AE25" s="52"/>
      <c r="AF25" s="52"/>
      <c r="AG25" s="52"/>
      <c r="AH25" s="52"/>
      <c r="AI25" s="52"/>
      <c r="AJ25" s="1"/>
      <c r="AK25" s="54" t="s">
        <v>59</v>
      </c>
      <c r="AL25" s="513" t="s">
        <v>18</v>
      </c>
      <c r="AM25" s="513"/>
      <c r="AN25" s="513"/>
      <c r="AO25" s="507" t="s">
        <v>69</v>
      </c>
      <c r="AP25" s="507"/>
      <c r="AQ25" s="507"/>
      <c r="AR25" s="507"/>
      <c r="AS25" s="507"/>
      <c r="AT25" s="507"/>
      <c r="AU25" s="507"/>
      <c r="AV25" s="14"/>
      <c r="AW25" s="55" t="s">
        <v>60</v>
      </c>
      <c r="AY25" s="14"/>
      <c r="AZ25" s="1"/>
      <c r="BA25" s="1"/>
      <c r="BB25" s="1"/>
      <c r="BC25" s="507" t="s">
        <v>70</v>
      </c>
      <c r="BD25" s="507"/>
      <c r="BE25" s="507"/>
      <c r="BF25" s="507"/>
      <c r="BG25" s="56" t="s">
        <v>62</v>
      </c>
      <c r="BI25" s="16"/>
      <c r="BJ25" s="16"/>
      <c r="BK25" s="7"/>
    </row>
    <row r="26" spans="1:6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3"/>
      <c r="BH26" s="16"/>
      <c r="BI26" s="16"/>
      <c r="BJ26" s="16"/>
      <c r="BK26" s="7"/>
    </row>
    <row r="27" spans="1:63" ht="15.7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9"/>
      <c r="L27" s="9"/>
      <c r="M27" s="9"/>
      <c r="N27" s="9"/>
      <c r="O27" s="9"/>
      <c r="P27" s="57"/>
      <c r="Q27" s="9"/>
      <c r="R27" s="52"/>
      <c r="S27" s="17"/>
      <c r="T27" s="17"/>
      <c r="U27" s="1"/>
      <c r="V27" s="58"/>
      <c r="W27" s="1" t="s">
        <v>18</v>
      </c>
      <c r="X27" s="1" t="s">
        <v>18</v>
      </c>
      <c r="Y27" s="52" t="s">
        <v>71</v>
      </c>
      <c r="Z27" s="52"/>
      <c r="AA27" s="59"/>
      <c r="AB27" s="57"/>
      <c r="AC27" s="9"/>
      <c r="AD27" s="9"/>
      <c r="AE27" s="9"/>
      <c r="AF27" s="9"/>
      <c r="AG27" s="9"/>
      <c r="AH27" s="9"/>
      <c r="AI27" s="16"/>
      <c r="AJ27" s="16"/>
      <c r="AK27" s="55" t="s">
        <v>72</v>
      </c>
      <c r="AL27" s="16"/>
      <c r="AM27" s="14"/>
      <c r="AN27" s="14"/>
      <c r="AO27" s="52" t="s">
        <v>73</v>
      </c>
      <c r="AP27" s="52"/>
      <c r="AQ27" s="52"/>
      <c r="AR27" s="57"/>
      <c r="AS27" s="9"/>
      <c r="AT27" s="9"/>
      <c r="AU27" s="55" t="s">
        <v>64</v>
      </c>
      <c r="AV27" s="16"/>
      <c r="AX27" s="16"/>
      <c r="AY27" s="16"/>
      <c r="AZ27" s="16"/>
      <c r="BA27" s="16"/>
      <c r="BB27" s="16"/>
      <c r="BC27" s="507" t="s">
        <v>74</v>
      </c>
      <c r="BD27" s="507"/>
      <c r="BE27" s="507"/>
      <c r="BF27" s="507"/>
      <c r="BG27" s="60" t="s">
        <v>58</v>
      </c>
      <c r="BH27" s="16"/>
      <c r="BI27" s="16"/>
      <c r="BJ27" s="16"/>
      <c r="BK27" s="7"/>
    </row>
  </sheetData>
  <sheetProtection selectLockedCells="1" selectUnlockedCells="1"/>
  <mergeCells count="51">
    <mergeCell ref="R2:AA2"/>
    <mergeCell ref="AC2:AL2"/>
    <mergeCell ref="AN2:AW2"/>
    <mergeCell ref="AY2:BJ2"/>
    <mergeCell ref="B1:M1"/>
    <mergeCell ref="R1:Z1"/>
    <mergeCell ref="AC1:AK1"/>
    <mergeCell ref="AN1:AV1"/>
    <mergeCell ref="BB1:BJ1"/>
    <mergeCell ref="BB3:BD3"/>
    <mergeCell ref="A4:O4"/>
    <mergeCell ref="R4:AA4"/>
    <mergeCell ref="AC4:AL4"/>
    <mergeCell ref="AN4:AW4"/>
    <mergeCell ref="BB4:BH4"/>
    <mergeCell ref="A3:O3"/>
    <mergeCell ref="R3:AA3"/>
    <mergeCell ref="AC3:AL3"/>
    <mergeCell ref="AN3:AW3"/>
    <mergeCell ref="T6:BA6"/>
    <mergeCell ref="BB6:BJ6"/>
    <mergeCell ref="R7:BA7"/>
    <mergeCell ref="BB7:BJ7"/>
    <mergeCell ref="T8:BA8"/>
    <mergeCell ref="T10:BA10"/>
    <mergeCell ref="T9:AZ9"/>
    <mergeCell ref="T11:BA11"/>
    <mergeCell ref="T13:BA13"/>
    <mergeCell ref="BB13:BJ13"/>
    <mergeCell ref="A14:A17"/>
    <mergeCell ref="B14:E14"/>
    <mergeCell ref="F14:J14"/>
    <mergeCell ref="K14:N14"/>
    <mergeCell ref="O14:R14"/>
    <mergeCell ref="S14:W14"/>
    <mergeCell ref="D25:E25"/>
    <mergeCell ref="AL25:AN25"/>
    <mergeCell ref="AO25:AU25"/>
    <mergeCell ref="BC25:BF25"/>
    <mergeCell ref="X14:AA14"/>
    <mergeCell ref="AB14:AE14"/>
    <mergeCell ref="AF14:AJ14"/>
    <mergeCell ref="AK14:AM14"/>
    <mergeCell ref="AO14:AR14"/>
    <mergeCell ref="AS14:AW14"/>
    <mergeCell ref="BC27:BF27"/>
    <mergeCell ref="AX14:BA14"/>
    <mergeCell ref="BH14:BH17"/>
    <mergeCell ref="BI14:BI17"/>
    <mergeCell ref="BJ14:BJ17"/>
    <mergeCell ref="AW23:BA23"/>
  </mergeCells>
  <printOptions horizontalCentered="1"/>
  <pageMargins left="0" right="0" top="0.70833333333333337" bottom="0" header="0.51180555555555551" footer="0.51180555555555551"/>
  <pageSetup paperSize="9" scale="46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7"/>
  <sheetViews>
    <sheetView showZeros="0" view="pageBreakPreview" topLeftCell="I5" workbookViewId="0">
      <selection activeCell="A22" sqref="A22"/>
    </sheetView>
  </sheetViews>
  <sheetFormatPr defaultRowHeight="12.75"/>
  <cols>
    <col min="1" max="1" width="4.140625" customWidth="1"/>
    <col min="2" max="13" width="3" customWidth="1"/>
    <col min="14" max="14" width="3.5703125" customWidth="1"/>
    <col min="15" max="43" width="3" customWidth="1"/>
    <col min="44" max="44" width="3.28515625" customWidth="1"/>
    <col min="45" max="48" width="3" customWidth="1"/>
    <col min="49" max="49" width="4.28515625" customWidth="1"/>
    <col min="50" max="53" width="3" customWidth="1"/>
    <col min="54" max="54" width="8.140625" customWidth="1"/>
    <col min="55" max="57" width="5.85546875" customWidth="1"/>
    <col min="58" max="58" width="7.28515625" customWidth="1"/>
    <col min="59" max="59" width="5.85546875" customWidth="1"/>
    <col min="60" max="60" width="5.140625" customWidth="1"/>
    <col min="61" max="61" width="5.28515625" customWidth="1"/>
    <col min="62" max="62" width="4.140625" customWidth="1"/>
  </cols>
  <sheetData>
    <row r="1" spans="1:63" ht="27" customHeight="1">
      <c r="A1" s="1" t="s">
        <v>0</v>
      </c>
      <c r="B1" s="522" t="s">
        <v>1</v>
      </c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3"/>
      <c r="O1" s="3"/>
      <c r="P1" s="3"/>
      <c r="Q1" s="4"/>
      <c r="R1" s="522"/>
      <c r="S1" s="522"/>
      <c r="T1" s="522"/>
      <c r="U1" s="522"/>
      <c r="V1" s="522"/>
      <c r="W1" s="522"/>
      <c r="X1" s="522"/>
      <c r="Y1" s="522"/>
      <c r="Z1" s="522"/>
      <c r="AA1" s="5"/>
      <c r="AB1" s="5"/>
      <c r="AC1" s="522"/>
      <c r="AD1" s="522"/>
      <c r="AE1" s="522"/>
      <c r="AF1" s="522"/>
      <c r="AG1" s="522"/>
      <c r="AH1" s="522"/>
      <c r="AI1" s="522"/>
      <c r="AJ1" s="522"/>
      <c r="AK1" s="522"/>
      <c r="AL1" s="5"/>
      <c r="AM1" s="2"/>
      <c r="AN1" s="522"/>
      <c r="AO1" s="522"/>
      <c r="AP1" s="522"/>
      <c r="AQ1" s="522"/>
      <c r="AR1" s="522"/>
      <c r="AS1" s="522"/>
      <c r="AT1" s="522"/>
      <c r="AU1" s="522"/>
      <c r="AV1" s="522"/>
      <c r="AW1" s="5"/>
      <c r="AX1" s="1"/>
      <c r="AY1" s="1"/>
      <c r="AZ1" s="6"/>
      <c r="BA1" s="6"/>
      <c r="BB1" s="523" t="s">
        <v>2</v>
      </c>
      <c r="BC1" s="523"/>
      <c r="BD1" s="523"/>
      <c r="BE1" s="523"/>
      <c r="BF1" s="523"/>
      <c r="BG1" s="523"/>
      <c r="BH1" s="523"/>
      <c r="BI1" s="523"/>
      <c r="BJ1" s="523"/>
      <c r="BK1" s="7"/>
    </row>
    <row r="2" spans="1:63" ht="18" customHeight="1">
      <c r="A2" s="8" t="s">
        <v>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4"/>
      <c r="O2" s="4"/>
      <c r="P2" s="4"/>
      <c r="Q2" s="4"/>
      <c r="R2" s="520"/>
      <c r="S2" s="520"/>
      <c r="T2" s="520"/>
      <c r="U2" s="520"/>
      <c r="V2" s="520"/>
      <c r="W2" s="520"/>
      <c r="X2" s="520"/>
      <c r="Y2" s="520"/>
      <c r="Z2" s="520"/>
      <c r="AA2" s="520"/>
      <c r="AB2" s="10"/>
      <c r="AC2" s="520"/>
      <c r="AD2" s="520"/>
      <c r="AE2" s="520"/>
      <c r="AF2" s="520"/>
      <c r="AG2" s="520"/>
      <c r="AH2" s="520"/>
      <c r="AI2" s="520"/>
      <c r="AJ2" s="520"/>
      <c r="AK2" s="520"/>
      <c r="AL2" s="520"/>
      <c r="AM2" s="11"/>
      <c r="AN2" s="521"/>
      <c r="AO2" s="521"/>
      <c r="AP2" s="521"/>
      <c r="AQ2" s="521"/>
      <c r="AR2" s="521"/>
      <c r="AS2" s="521"/>
      <c r="AT2" s="521"/>
      <c r="AU2" s="521"/>
      <c r="AV2" s="521"/>
      <c r="AW2" s="521"/>
      <c r="AX2" s="12"/>
      <c r="AY2" s="518" t="s">
        <v>4</v>
      </c>
      <c r="AZ2" s="518"/>
      <c r="BA2" s="518"/>
      <c r="BB2" s="518"/>
      <c r="BC2" s="518"/>
      <c r="BD2" s="518"/>
      <c r="BE2" s="518"/>
      <c r="BF2" s="518"/>
      <c r="BG2" s="518"/>
      <c r="BH2" s="518"/>
      <c r="BI2" s="518"/>
      <c r="BJ2" s="518"/>
      <c r="BK2" s="7"/>
    </row>
    <row r="3" spans="1:63" ht="18.75">
      <c r="A3" s="513" t="s">
        <v>75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3"/>
      <c r="Q3" s="3"/>
      <c r="R3" s="519"/>
      <c r="S3" s="519"/>
      <c r="T3" s="519"/>
      <c r="U3" s="519"/>
      <c r="V3" s="519"/>
      <c r="W3" s="519"/>
      <c r="X3" s="519"/>
      <c r="Y3" s="519"/>
      <c r="Z3" s="519"/>
      <c r="AA3" s="519"/>
      <c r="AB3" s="13"/>
      <c r="AC3" s="513"/>
      <c r="AD3" s="513"/>
      <c r="AE3" s="513"/>
      <c r="AF3" s="513"/>
      <c r="AG3" s="513"/>
      <c r="AH3" s="513"/>
      <c r="AI3" s="513"/>
      <c r="AJ3" s="513"/>
      <c r="AK3" s="513"/>
      <c r="AL3" s="513"/>
      <c r="AM3" s="13"/>
      <c r="AN3" s="513"/>
      <c r="AO3" s="513"/>
      <c r="AP3" s="513"/>
      <c r="AQ3" s="513"/>
      <c r="AR3" s="513"/>
      <c r="AS3" s="513"/>
      <c r="AT3" s="513"/>
      <c r="AU3" s="513"/>
      <c r="AV3" s="513"/>
      <c r="AW3" s="513"/>
      <c r="AX3" s="1"/>
      <c r="AY3" s="1"/>
      <c r="AZ3" s="1"/>
      <c r="BA3" s="1"/>
      <c r="BB3" s="518" t="s">
        <v>6</v>
      </c>
      <c r="BC3" s="518"/>
      <c r="BD3" s="518"/>
      <c r="BE3" s="1" t="s">
        <v>7</v>
      </c>
      <c r="BF3" s="14"/>
      <c r="BG3" s="14"/>
      <c r="BH3" s="14"/>
      <c r="BI3" s="1"/>
      <c r="BJ3" s="1"/>
      <c r="BK3" s="7"/>
    </row>
    <row r="4" spans="1:63" ht="18.75">
      <c r="A4" s="513" t="s">
        <v>8</v>
      </c>
      <c r="B4" s="513"/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3"/>
      <c r="Q4" s="3"/>
      <c r="R4" s="513"/>
      <c r="S4" s="513"/>
      <c r="T4" s="513"/>
      <c r="U4" s="513"/>
      <c r="V4" s="513"/>
      <c r="W4" s="513"/>
      <c r="X4" s="513"/>
      <c r="Y4" s="513"/>
      <c r="Z4" s="513"/>
      <c r="AA4" s="513"/>
      <c r="AB4" s="1"/>
      <c r="AC4" s="513"/>
      <c r="AD4" s="513"/>
      <c r="AE4" s="513"/>
      <c r="AF4" s="513"/>
      <c r="AG4" s="513"/>
      <c r="AH4" s="513"/>
      <c r="AI4" s="513"/>
      <c r="AJ4" s="513"/>
      <c r="AK4" s="513"/>
      <c r="AL4" s="513"/>
      <c r="AM4" s="13"/>
      <c r="AN4" s="513"/>
      <c r="AO4" s="513"/>
      <c r="AP4" s="513"/>
      <c r="AQ4" s="513"/>
      <c r="AR4" s="513"/>
      <c r="AS4" s="513"/>
      <c r="AT4" s="513"/>
      <c r="AU4" s="513"/>
      <c r="AV4" s="513"/>
      <c r="AW4" s="513"/>
      <c r="AX4" s="1"/>
      <c r="AY4" s="1"/>
      <c r="AZ4" s="1"/>
      <c r="BA4" s="1"/>
      <c r="BB4" s="512" t="s">
        <v>9</v>
      </c>
      <c r="BC4" s="512"/>
      <c r="BD4" s="512"/>
      <c r="BE4" s="512"/>
      <c r="BF4" s="512"/>
      <c r="BG4" s="512"/>
      <c r="BH4" s="512"/>
      <c r="BI4" s="1"/>
      <c r="BJ4" s="1"/>
      <c r="BK4" s="7"/>
    </row>
    <row r="5" spans="1:63" ht="18.75">
      <c r="A5" s="1"/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4"/>
      <c r="S5" s="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5"/>
      <c r="BC5" s="12"/>
      <c r="BD5" s="12"/>
      <c r="BE5" s="12"/>
      <c r="BF5" s="12"/>
      <c r="BG5" s="12"/>
      <c r="BH5" s="12"/>
      <c r="BI5" s="1"/>
      <c r="BJ5" s="1"/>
      <c r="BK5" s="7"/>
    </row>
    <row r="6" spans="1:63" ht="15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6"/>
      <c r="S6" s="16"/>
      <c r="T6" s="512" t="s">
        <v>10</v>
      </c>
      <c r="U6" s="512"/>
      <c r="V6" s="512"/>
      <c r="W6" s="512"/>
      <c r="X6" s="512"/>
      <c r="Y6" s="512"/>
      <c r="Z6" s="512"/>
      <c r="AA6" s="512"/>
      <c r="AB6" s="512"/>
      <c r="AC6" s="512"/>
      <c r="AD6" s="512"/>
      <c r="AE6" s="512"/>
      <c r="AF6" s="512"/>
      <c r="AG6" s="512"/>
      <c r="AH6" s="512"/>
      <c r="AI6" s="512"/>
      <c r="AJ6" s="512"/>
      <c r="AK6" s="512"/>
      <c r="AL6" s="512"/>
      <c r="AM6" s="512"/>
      <c r="AN6" s="512"/>
      <c r="AO6" s="512"/>
      <c r="AP6" s="512"/>
      <c r="AQ6" s="512"/>
      <c r="AR6" s="512"/>
      <c r="AS6" s="512"/>
      <c r="AT6" s="512"/>
      <c r="AU6" s="512"/>
      <c r="AV6" s="512"/>
      <c r="AW6" s="512"/>
      <c r="AX6" s="512"/>
      <c r="AY6" s="512"/>
      <c r="AZ6" s="512"/>
      <c r="BA6" s="512"/>
      <c r="BB6" s="513" t="s">
        <v>11</v>
      </c>
      <c r="BC6" s="513"/>
      <c r="BD6" s="513"/>
      <c r="BE6" s="513"/>
      <c r="BF6" s="513"/>
      <c r="BG6" s="513"/>
      <c r="BH6" s="513"/>
      <c r="BI6" s="513"/>
      <c r="BJ6" s="513"/>
      <c r="BK6" s="7"/>
    </row>
    <row r="7" spans="1:63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512" t="s">
        <v>12</v>
      </c>
      <c r="S7" s="512"/>
      <c r="T7" s="512"/>
      <c r="U7" s="512"/>
      <c r="V7" s="512"/>
      <c r="W7" s="512"/>
      <c r="X7" s="512"/>
      <c r="Y7" s="512"/>
      <c r="Z7" s="512"/>
      <c r="AA7" s="512"/>
      <c r="AB7" s="512"/>
      <c r="AC7" s="512"/>
      <c r="AD7" s="512"/>
      <c r="AE7" s="512"/>
      <c r="AF7" s="512"/>
      <c r="AG7" s="512"/>
      <c r="AH7" s="512"/>
      <c r="AI7" s="512"/>
      <c r="AJ7" s="512"/>
      <c r="AK7" s="512"/>
      <c r="AL7" s="512"/>
      <c r="AM7" s="512"/>
      <c r="AN7" s="512"/>
      <c r="AO7" s="512"/>
      <c r="AP7" s="512"/>
      <c r="AQ7" s="512"/>
      <c r="AR7" s="512"/>
      <c r="AS7" s="512"/>
      <c r="AT7" s="512"/>
      <c r="AU7" s="512"/>
      <c r="AV7" s="512"/>
      <c r="AW7" s="512"/>
      <c r="AX7" s="512"/>
      <c r="AY7" s="512"/>
      <c r="AZ7" s="512"/>
      <c r="BA7" s="512"/>
      <c r="BB7" s="513" t="s">
        <v>11</v>
      </c>
      <c r="BC7" s="513"/>
      <c r="BD7" s="513"/>
      <c r="BE7" s="513"/>
      <c r="BF7" s="513"/>
      <c r="BG7" s="513"/>
      <c r="BH7" s="513"/>
      <c r="BI7" s="513"/>
      <c r="BJ7" s="513"/>
      <c r="BK7" s="7"/>
    </row>
    <row r="8" spans="1:63" ht="2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6"/>
      <c r="S8" s="16"/>
      <c r="T8" s="517" t="s">
        <v>13</v>
      </c>
      <c r="U8" s="517"/>
      <c r="V8" s="517"/>
      <c r="W8" s="517"/>
      <c r="X8" s="517"/>
      <c r="Y8" s="517"/>
      <c r="Z8" s="517"/>
      <c r="AA8" s="517"/>
      <c r="AB8" s="517"/>
      <c r="AC8" s="517"/>
      <c r="AD8" s="517"/>
      <c r="AE8" s="517"/>
      <c r="AF8" s="517"/>
      <c r="AG8" s="517"/>
      <c r="AH8" s="517"/>
      <c r="AI8" s="517"/>
      <c r="AJ8" s="517"/>
      <c r="AK8" s="517"/>
      <c r="AL8" s="517"/>
      <c r="AM8" s="517"/>
      <c r="AN8" s="517"/>
      <c r="AO8" s="517"/>
      <c r="AP8" s="517"/>
      <c r="AQ8" s="517"/>
      <c r="AR8" s="517"/>
      <c r="AS8" s="517"/>
      <c r="AT8" s="517"/>
      <c r="AU8" s="517"/>
      <c r="AV8" s="517"/>
      <c r="AW8" s="517"/>
      <c r="AX8" s="517"/>
      <c r="AY8" s="517"/>
      <c r="AZ8" s="517"/>
      <c r="BA8" s="517"/>
      <c r="BB8" s="14" t="s">
        <v>11</v>
      </c>
      <c r="BC8" s="1"/>
      <c r="BD8" s="1"/>
      <c r="BE8" s="1"/>
      <c r="BF8" s="1"/>
      <c r="BG8" s="1"/>
      <c r="BH8" s="1"/>
      <c r="BI8" s="1"/>
      <c r="BJ8" s="1"/>
      <c r="BK8" s="7"/>
    </row>
    <row r="9" spans="1:63" ht="15.75">
      <c r="A9" s="1"/>
      <c r="B9" s="17"/>
      <c r="C9" s="1"/>
      <c r="D9" s="1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507" t="s">
        <v>14</v>
      </c>
      <c r="U9" s="507"/>
      <c r="V9" s="507"/>
      <c r="W9" s="507"/>
      <c r="X9" s="507"/>
      <c r="Y9" s="507"/>
      <c r="Z9" s="507"/>
      <c r="AA9" s="507"/>
      <c r="AB9" s="507"/>
      <c r="AC9" s="507"/>
      <c r="AD9" s="507"/>
      <c r="AE9" s="507"/>
      <c r="AF9" s="507"/>
      <c r="AG9" s="507"/>
      <c r="AH9" s="507"/>
      <c r="AI9" s="507"/>
      <c r="AJ9" s="507"/>
      <c r="AK9" s="507"/>
      <c r="AL9" s="507"/>
      <c r="AM9" s="507"/>
      <c r="AN9" s="507"/>
      <c r="AO9" s="507"/>
      <c r="AP9" s="507"/>
      <c r="AQ9" s="507"/>
      <c r="AR9" s="507"/>
      <c r="AS9" s="507"/>
      <c r="AT9" s="507"/>
      <c r="AU9" s="507"/>
      <c r="AV9" s="507"/>
      <c r="AW9" s="507"/>
      <c r="AX9" s="507"/>
      <c r="AY9" s="507"/>
      <c r="AZ9" s="507"/>
      <c r="BA9" s="17"/>
      <c r="BB9" s="14" t="s">
        <v>15</v>
      </c>
      <c r="BC9" s="1"/>
      <c r="BD9" s="1"/>
      <c r="BE9" s="1"/>
      <c r="BF9" s="1"/>
      <c r="BG9" s="1"/>
      <c r="BH9" s="1"/>
      <c r="BI9" s="1"/>
      <c r="BJ9" s="1"/>
      <c r="BK9" s="7"/>
    </row>
    <row r="10" spans="1:63" ht="15.75">
      <c r="A10" s="1"/>
      <c r="B10" s="17"/>
      <c r="C10" s="1"/>
      <c r="D10" s="1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507" t="s">
        <v>16</v>
      </c>
      <c r="U10" s="507"/>
      <c r="V10" s="507"/>
      <c r="W10" s="507"/>
      <c r="X10" s="507"/>
      <c r="Y10" s="507"/>
      <c r="Z10" s="507"/>
      <c r="AA10" s="507"/>
      <c r="AB10" s="507"/>
      <c r="AC10" s="507"/>
      <c r="AD10" s="507"/>
      <c r="AE10" s="507"/>
      <c r="AF10" s="507"/>
      <c r="AG10" s="507"/>
      <c r="AH10" s="507"/>
      <c r="AI10" s="507"/>
      <c r="AJ10" s="507"/>
      <c r="AK10" s="507"/>
      <c r="AL10" s="507"/>
      <c r="AM10" s="507"/>
      <c r="AN10" s="507"/>
      <c r="AO10" s="507"/>
      <c r="AP10" s="507"/>
      <c r="AQ10" s="507"/>
      <c r="AR10" s="507"/>
      <c r="AS10" s="507"/>
      <c r="AT10" s="507"/>
      <c r="AU10" s="507"/>
      <c r="AV10" s="507"/>
      <c r="AW10" s="507"/>
      <c r="AX10" s="507"/>
      <c r="AY10" s="507"/>
      <c r="AZ10" s="507"/>
      <c r="BA10" s="507"/>
      <c r="BB10" s="14"/>
      <c r="BC10" s="1"/>
      <c r="BD10" s="1"/>
      <c r="BE10" s="1"/>
      <c r="BF10" s="1"/>
      <c r="BG10" s="1"/>
      <c r="BH10" s="1"/>
      <c r="BI10" s="1"/>
      <c r="BJ10" s="1"/>
      <c r="BK10" s="7"/>
    </row>
    <row r="11" spans="1:63" ht="15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6"/>
      <c r="S11" s="16"/>
      <c r="T11" s="512" t="s">
        <v>76</v>
      </c>
      <c r="U11" s="512"/>
      <c r="V11" s="512"/>
      <c r="W11" s="512"/>
      <c r="X11" s="512"/>
      <c r="Y11" s="512"/>
      <c r="Z11" s="512"/>
      <c r="AA11" s="512"/>
      <c r="AB11" s="512"/>
      <c r="AC11" s="512"/>
      <c r="AD11" s="512"/>
      <c r="AE11" s="512"/>
      <c r="AF11" s="512"/>
      <c r="AG11" s="512"/>
      <c r="AH11" s="512"/>
      <c r="AI11" s="512"/>
      <c r="AJ11" s="512"/>
      <c r="AK11" s="512"/>
      <c r="AL11" s="512"/>
      <c r="AM11" s="512"/>
      <c r="AN11" s="512"/>
      <c r="AO11" s="512"/>
      <c r="AP11" s="512"/>
      <c r="AQ11" s="512"/>
      <c r="AR11" s="512"/>
      <c r="AS11" s="512"/>
      <c r="AT11" s="512"/>
      <c r="AU11" s="512"/>
      <c r="AV11" s="512"/>
      <c r="AW11" s="512"/>
      <c r="AX11" s="512"/>
      <c r="AY11" s="512"/>
      <c r="AZ11" s="512"/>
      <c r="BA11" s="512"/>
      <c r="BB11" s="14" t="s">
        <v>11</v>
      </c>
      <c r="BC11" s="1"/>
      <c r="BD11" s="1"/>
      <c r="BE11" s="1"/>
      <c r="BF11" s="1"/>
      <c r="BG11" s="1"/>
      <c r="BH11" s="1"/>
      <c r="BI11" s="1"/>
      <c r="BJ11" s="1"/>
      <c r="BK11" s="7"/>
    </row>
    <row r="12" spans="1:6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6"/>
      <c r="S12" s="16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4" t="s">
        <v>18</v>
      </c>
      <c r="BC12" s="1"/>
      <c r="BD12" s="1"/>
      <c r="BE12" s="1"/>
      <c r="BF12" s="1"/>
      <c r="BG12" s="1"/>
      <c r="BH12" s="1"/>
      <c r="BI12" s="1"/>
      <c r="BJ12" s="1"/>
      <c r="BK12" s="7"/>
    </row>
    <row r="13" spans="1:63" ht="15.75">
      <c r="A13" s="16"/>
      <c r="B13" s="16"/>
      <c r="C13" s="16"/>
      <c r="D13" s="16"/>
      <c r="E13" s="16"/>
      <c r="F13" s="16"/>
      <c r="G13" s="16"/>
      <c r="H13" s="16"/>
      <c r="I13" s="18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07" t="s">
        <v>19</v>
      </c>
      <c r="U13" s="507"/>
      <c r="V13" s="507"/>
      <c r="W13" s="507"/>
      <c r="X13" s="507"/>
      <c r="Y13" s="507"/>
      <c r="Z13" s="507"/>
      <c r="AA13" s="507"/>
      <c r="AB13" s="507"/>
      <c r="AC13" s="507"/>
      <c r="AD13" s="507"/>
      <c r="AE13" s="507"/>
      <c r="AF13" s="507"/>
      <c r="AG13" s="507"/>
      <c r="AH13" s="507"/>
      <c r="AI13" s="507"/>
      <c r="AJ13" s="507"/>
      <c r="AK13" s="507"/>
      <c r="AL13" s="507"/>
      <c r="AM13" s="507"/>
      <c r="AN13" s="507"/>
      <c r="AO13" s="507"/>
      <c r="AP13" s="507"/>
      <c r="AQ13" s="507"/>
      <c r="AR13" s="507"/>
      <c r="AS13" s="507"/>
      <c r="AT13" s="507"/>
      <c r="AU13" s="507"/>
      <c r="AV13" s="507"/>
      <c r="AW13" s="507"/>
      <c r="AX13" s="507"/>
      <c r="AY13" s="507"/>
      <c r="AZ13" s="507"/>
      <c r="BA13" s="507"/>
      <c r="BB13" s="513" t="s">
        <v>20</v>
      </c>
      <c r="BC13" s="513"/>
      <c r="BD13" s="513"/>
      <c r="BE13" s="513"/>
      <c r="BF13" s="513"/>
      <c r="BG13" s="513"/>
      <c r="BH13" s="513"/>
      <c r="BI13" s="513"/>
      <c r="BJ13" s="513"/>
      <c r="BK13" s="7"/>
    </row>
    <row r="14" spans="1:63" ht="15" customHeight="1">
      <c r="A14" s="516" t="s">
        <v>21</v>
      </c>
      <c r="B14" s="511" t="s">
        <v>22</v>
      </c>
      <c r="C14" s="511"/>
      <c r="D14" s="511"/>
      <c r="E14" s="511"/>
      <c r="F14" s="511" t="s">
        <v>23</v>
      </c>
      <c r="G14" s="511"/>
      <c r="H14" s="511"/>
      <c r="I14" s="511"/>
      <c r="J14" s="511"/>
      <c r="K14" s="511" t="s">
        <v>24</v>
      </c>
      <c r="L14" s="511"/>
      <c r="M14" s="511"/>
      <c r="N14" s="511"/>
      <c r="O14" s="511" t="s">
        <v>25</v>
      </c>
      <c r="P14" s="511"/>
      <c r="Q14" s="511"/>
      <c r="R14" s="511"/>
      <c r="S14" s="511" t="s">
        <v>26</v>
      </c>
      <c r="T14" s="511"/>
      <c r="U14" s="511"/>
      <c r="V14" s="511"/>
      <c r="W14" s="511"/>
      <c r="X14" s="511" t="s">
        <v>27</v>
      </c>
      <c r="Y14" s="511"/>
      <c r="Z14" s="511"/>
      <c r="AA14" s="511"/>
      <c r="AB14" s="511" t="s">
        <v>28</v>
      </c>
      <c r="AC14" s="511"/>
      <c r="AD14" s="511"/>
      <c r="AE14" s="511"/>
      <c r="AF14" s="511" t="s">
        <v>29</v>
      </c>
      <c r="AG14" s="511"/>
      <c r="AH14" s="511"/>
      <c r="AI14" s="511"/>
      <c r="AJ14" s="514" t="s">
        <v>30</v>
      </c>
      <c r="AK14" s="514"/>
      <c r="AL14" s="514"/>
      <c r="AM14" s="514"/>
      <c r="AN14" s="514"/>
      <c r="AO14" s="511" t="s">
        <v>31</v>
      </c>
      <c r="AP14" s="511"/>
      <c r="AQ14" s="511"/>
      <c r="AR14" s="511"/>
      <c r="AS14" s="514" t="s">
        <v>32</v>
      </c>
      <c r="AT14" s="514"/>
      <c r="AU14" s="514"/>
      <c r="AV14" s="514"/>
      <c r="AW14" s="514" t="s">
        <v>33</v>
      </c>
      <c r="AX14" s="514"/>
      <c r="AY14" s="514"/>
      <c r="AZ14" s="514"/>
      <c r="BA14" s="514"/>
      <c r="BB14" s="19" t="s">
        <v>34</v>
      </c>
      <c r="BC14" s="509" t="s">
        <v>77</v>
      </c>
      <c r="BD14" s="509" t="s">
        <v>78</v>
      </c>
      <c r="BE14" s="509" t="s">
        <v>79</v>
      </c>
      <c r="BF14" s="516" t="s">
        <v>80</v>
      </c>
      <c r="BG14" s="509" t="s">
        <v>81</v>
      </c>
      <c r="BH14" s="509" t="s">
        <v>40</v>
      </c>
      <c r="BI14" s="509" t="s">
        <v>41</v>
      </c>
      <c r="BJ14" s="509" t="s">
        <v>21</v>
      </c>
      <c r="BK14" s="7"/>
    </row>
    <row r="15" spans="1:63" ht="15">
      <c r="A15" s="516"/>
      <c r="B15" s="22">
        <v>2</v>
      </c>
      <c r="C15" s="22">
        <f>B16+1</f>
        <v>9</v>
      </c>
      <c r="D15" s="22">
        <f>C16+1</f>
        <v>16</v>
      </c>
      <c r="E15" s="22">
        <f>D16+1</f>
        <v>23</v>
      </c>
      <c r="F15" s="22">
        <v>30</v>
      </c>
      <c r="G15" s="22">
        <v>7</v>
      </c>
      <c r="H15" s="22">
        <f>G15+7</f>
        <v>14</v>
      </c>
      <c r="I15" s="22">
        <f>H15+7</f>
        <v>21</v>
      </c>
      <c r="J15" s="22">
        <v>28</v>
      </c>
      <c r="K15" s="22">
        <v>4</v>
      </c>
      <c r="L15" s="22">
        <v>11</v>
      </c>
      <c r="M15" s="22">
        <f>L15+7</f>
        <v>18</v>
      </c>
      <c r="N15" s="22">
        <f>M15+7</f>
        <v>25</v>
      </c>
      <c r="O15" s="22">
        <v>2</v>
      </c>
      <c r="P15" s="22">
        <f>O15+7</f>
        <v>9</v>
      </c>
      <c r="Q15" s="22">
        <f>P15+7</f>
        <v>16</v>
      </c>
      <c r="R15" s="22">
        <f>Q15+7</f>
        <v>23</v>
      </c>
      <c r="S15" s="22">
        <v>30</v>
      </c>
      <c r="T15" s="22">
        <v>6</v>
      </c>
      <c r="U15" s="22">
        <f>T16+1</f>
        <v>13</v>
      </c>
      <c r="V15" s="22">
        <f>U16+1</f>
        <v>20</v>
      </c>
      <c r="W15" s="22">
        <v>27</v>
      </c>
      <c r="X15" s="22">
        <v>3</v>
      </c>
      <c r="Y15" s="22">
        <f>X16+1</f>
        <v>10</v>
      </c>
      <c r="Z15" s="22">
        <f>Y16+1</f>
        <v>17</v>
      </c>
      <c r="AA15" s="22">
        <v>24</v>
      </c>
      <c r="AB15" s="22">
        <v>3</v>
      </c>
      <c r="AC15" s="22">
        <f>AB16+1</f>
        <v>10</v>
      </c>
      <c r="AD15" s="22">
        <f>AC16+1</f>
        <v>17</v>
      </c>
      <c r="AE15" s="22">
        <f>AD16+1</f>
        <v>24</v>
      </c>
      <c r="AF15" s="22">
        <v>31</v>
      </c>
      <c r="AG15" s="22">
        <v>7</v>
      </c>
      <c r="AH15" s="22">
        <f>AG16+1</f>
        <v>14</v>
      </c>
      <c r="AI15" s="22">
        <f>AH16+1</f>
        <v>21</v>
      </c>
      <c r="AJ15" s="22">
        <v>28</v>
      </c>
      <c r="AK15" s="22">
        <v>5</v>
      </c>
      <c r="AL15" s="22">
        <f>AK16+1</f>
        <v>12</v>
      </c>
      <c r="AM15" s="22">
        <f>AL16+1</f>
        <v>19</v>
      </c>
      <c r="AN15" s="22">
        <f>AM16+1</f>
        <v>26</v>
      </c>
      <c r="AO15" s="22">
        <f>AN17+1</f>
        <v>17</v>
      </c>
      <c r="AP15" s="22">
        <f>AO16+1</f>
        <v>9</v>
      </c>
      <c r="AQ15" s="22">
        <f>AP16+1</f>
        <v>16</v>
      </c>
      <c r="AR15" s="22">
        <f>AQ16+1</f>
        <v>23</v>
      </c>
      <c r="AS15" s="22">
        <v>30</v>
      </c>
      <c r="AT15" s="22">
        <f>AS16+1</f>
        <v>7</v>
      </c>
      <c r="AU15" s="22">
        <f>AT16+1</f>
        <v>14</v>
      </c>
      <c r="AV15" s="22">
        <f>AU16+1</f>
        <v>21</v>
      </c>
      <c r="AW15" s="22">
        <f>AV16+1</f>
        <v>28</v>
      </c>
      <c r="AX15" s="22">
        <v>4</v>
      </c>
      <c r="AY15" s="22">
        <f>AX16+1</f>
        <v>11</v>
      </c>
      <c r="AZ15" s="22">
        <v>18</v>
      </c>
      <c r="BA15" s="22">
        <v>25</v>
      </c>
      <c r="BB15" s="23" t="s">
        <v>42</v>
      </c>
      <c r="BC15" s="509"/>
      <c r="BD15" s="509"/>
      <c r="BE15" s="509"/>
      <c r="BF15" s="516"/>
      <c r="BG15" s="509"/>
      <c r="BH15" s="509"/>
      <c r="BI15" s="509"/>
      <c r="BJ15" s="509"/>
      <c r="BK15" s="7"/>
    </row>
    <row r="16" spans="1:63" ht="15">
      <c r="A16" s="516"/>
      <c r="B16" s="22">
        <v>8</v>
      </c>
      <c r="C16" s="22">
        <f>C15+6</f>
        <v>15</v>
      </c>
      <c r="D16" s="22">
        <f>D15+6</f>
        <v>22</v>
      </c>
      <c r="E16" s="22">
        <f>E15+6</f>
        <v>29</v>
      </c>
      <c r="F16" s="22">
        <v>6</v>
      </c>
      <c r="G16" s="22">
        <f>G15+6</f>
        <v>13</v>
      </c>
      <c r="H16" s="22">
        <f>H15+6</f>
        <v>20</v>
      </c>
      <c r="I16" s="22">
        <f>I15+6</f>
        <v>27</v>
      </c>
      <c r="J16" s="22">
        <v>3</v>
      </c>
      <c r="K16" s="22">
        <f>K15+6</f>
        <v>10</v>
      </c>
      <c r="L16" s="22">
        <f>L15+6</f>
        <v>17</v>
      </c>
      <c r="M16" s="22">
        <f>M15+6</f>
        <v>24</v>
      </c>
      <c r="N16" s="22">
        <v>1</v>
      </c>
      <c r="O16" s="22">
        <f t="shared" ref="O16:V16" si="0">O15+6</f>
        <v>8</v>
      </c>
      <c r="P16" s="22">
        <f t="shared" si="0"/>
        <v>15</v>
      </c>
      <c r="Q16" s="22">
        <f t="shared" si="0"/>
        <v>22</v>
      </c>
      <c r="R16" s="22">
        <f t="shared" si="0"/>
        <v>29</v>
      </c>
      <c r="S16" s="22">
        <v>5</v>
      </c>
      <c r="T16" s="22">
        <f t="shared" si="0"/>
        <v>12</v>
      </c>
      <c r="U16" s="22">
        <f t="shared" si="0"/>
        <v>19</v>
      </c>
      <c r="V16" s="22">
        <f t="shared" si="0"/>
        <v>26</v>
      </c>
      <c r="W16" s="22">
        <v>2</v>
      </c>
      <c r="X16" s="22">
        <f>X15+6</f>
        <v>9</v>
      </c>
      <c r="Y16" s="22">
        <f>Y15+6</f>
        <v>16</v>
      </c>
      <c r="Z16" s="22">
        <f>Z15+6</f>
        <v>23</v>
      </c>
      <c r="AA16" s="22">
        <v>2</v>
      </c>
      <c r="AB16" s="22">
        <f>AB15+6</f>
        <v>9</v>
      </c>
      <c r="AC16" s="22">
        <f>AC15+6</f>
        <v>16</v>
      </c>
      <c r="AD16" s="22">
        <f>AD15+6</f>
        <v>23</v>
      </c>
      <c r="AE16" s="22">
        <v>30</v>
      </c>
      <c r="AF16" s="22">
        <v>6</v>
      </c>
      <c r="AG16" s="22">
        <f>AG15+6</f>
        <v>13</v>
      </c>
      <c r="AH16" s="22">
        <f>AH15+6</f>
        <v>20</v>
      </c>
      <c r="AI16" s="22">
        <f>AI15+6</f>
        <v>27</v>
      </c>
      <c r="AJ16" s="22">
        <v>4</v>
      </c>
      <c r="AK16" s="22">
        <f>AK15+6</f>
        <v>11</v>
      </c>
      <c r="AL16" s="22">
        <f>AL15+6</f>
        <v>18</v>
      </c>
      <c r="AM16" s="22">
        <f>AM15+6</f>
        <v>25</v>
      </c>
      <c r="AN16" s="22">
        <v>1</v>
      </c>
      <c r="AO16" s="22">
        <v>8</v>
      </c>
      <c r="AP16" s="22">
        <f>AP15+6</f>
        <v>15</v>
      </c>
      <c r="AQ16" s="22">
        <f>AQ15+6</f>
        <v>22</v>
      </c>
      <c r="AR16" s="22">
        <v>29</v>
      </c>
      <c r="AS16" s="22">
        <v>6</v>
      </c>
      <c r="AT16" s="22">
        <f>AT15+6</f>
        <v>13</v>
      </c>
      <c r="AU16" s="22">
        <f>AU15+6</f>
        <v>20</v>
      </c>
      <c r="AV16" s="22">
        <f>AV15+6</f>
        <v>27</v>
      </c>
      <c r="AW16" s="22">
        <v>3</v>
      </c>
      <c r="AX16" s="22">
        <f>AX15+6</f>
        <v>10</v>
      </c>
      <c r="AY16" s="22">
        <f>AY15+6</f>
        <v>17</v>
      </c>
      <c r="AZ16" s="22">
        <f>AZ15+6</f>
        <v>24</v>
      </c>
      <c r="BA16" s="22">
        <f>BA15+6</f>
        <v>31</v>
      </c>
      <c r="BB16" s="23" t="s">
        <v>55</v>
      </c>
      <c r="BC16" s="509"/>
      <c r="BD16" s="509"/>
      <c r="BE16" s="509"/>
      <c r="BF16" s="516"/>
      <c r="BG16" s="509"/>
      <c r="BH16" s="509"/>
      <c r="BI16" s="509"/>
      <c r="BJ16" s="509"/>
      <c r="BK16" s="7"/>
    </row>
    <row r="17" spans="1:63" ht="15" customHeight="1">
      <c r="A17" s="516"/>
      <c r="B17" s="61">
        <v>1</v>
      </c>
      <c r="C17" s="61">
        <f>B17+1</f>
        <v>2</v>
      </c>
      <c r="D17" s="61">
        <f t="shared" ref="D17:S17" si="1">C17+1</f>
        <v>3</v>
      </c>
      <c r="E17" s="61">
        <f t="shared" si="1"/>
        <v>4</v>
      </c>
      <c r="F17" s="61">
        <f t="shared" si="1"/>
        <v>5</v>
      </c>
      <c r="G17" s="61">
        <f t="shared" si="1"/>
        <v>6</v>
      </c>
      <c r="H17" s="61">
        <f t="shared" si="1"/>
        <v>7</v>
      </c>
      <c r="I17" s="61">
        <f t="shared" si="1"/>
        <v>8</v>
      </c>
      <c r="J17" s="61">
        <f t="shared" si="1"/>
        <v>9</v>
      </c>
      <c r="K17" s="61">
        <f t="shared" si="1"/>
        <v>10</v>
      </c>
      <c r="L17" s="61">
        <f t="shared" si="1"/>
        <v>11</v>
      </c>
      <c r="M17" s="61">
        <f t="shared" si="1"/>
        <v>12</v>
      </c>
      <c r="N17" s="61">
        <f t="shared" si="1"/>
        <v>13</v>
      </c>
      <c r="O17" s="61">
        <f t="shared" si="1"/>
        <v>14</v>
      </c>
      <c r="P17" s="61">
        <f t="shared" si="1"/>
        <v>15</v>
      </c>
      <c r="Q17" s="61">
        <f t="shared" si="1"/>
        <v>16</v>
      </c>
      <c r="R17" s="61">
        <f t="shared" si="1"/>
        <v>17</v>
      </c>
      <c r="S17" s="61">
        <f t="shared" si="1"/>
        <v>18</v>
      </c>
      <c r="T17" s="62">
        <v>1</v>
      </c>
      <c r="U17" s="62">
        <f>T17+1</f>
        <v>2</v>
      </c>
      <c r="V17" s="62">
        <f t="shared" ref="V17:BA17" si="2">U17+1</f>
        <v>3</v>
      </c>
      <c r="W17" s="62">
        <f t="shared" si="2"/>
        <v>4</v>
      </c>
      <c r="X17" s="62">
        <f t="shared" si="2"/>
        <v>5</v>
      </c>
      <c r="Y17" s="62">
        <v>1</v>
      </c>
      <c r="Z17" s="62">
        <f t="shared" si="2"/>
        <v>2</v>
      </c>
      <c r="AA17" s="62">
        <f t="shared" si="2"/>
        <v>3</v>
      </c>
      <c r="AB17" s="62">
        <f t="shared" si="2"/>
        <v>4</v>
      </c>
      <c r="AC17" s="62">
        <f t="shared" si="2"/>
        <v>5</v>
      </c>
      <c r="AD17" s="62">
        <f t="shared" si="2"/>
        <v>6</v>
      </c>
      <c r="AE17" s="62">
        <f t="shared" si="2"/>
        <v>7</v>
      </c>
      <c r="AF17" s="62">
        <f t="shared" si="2"/>
        <v>8</v>
      </c>
      <c r="AG17" s="62">
        <f t="shared" si="2"/>
        <v>9</v>
      </c>
      <c r="AH17" s="62">
        <f t="shared" si="2"/>
        <v>10</v>
      </c>
      <c r="AI17" s="62">
        <f t="shared" si="2"/>
        <v>11</v>
      </c>
      <c r="AJ17" s="62">
        <f t="shared" si="2"/>
        <v>12</v>
      </c>
      <c r="AK17" s="62">
        <f t="shared" si="2"/>
        <v>13</v>
      </c>
      <c r="AL17" s="62">
        <f t="shared" si="2"/>
        <v>14</v>
      </c>
      <c r="AM17" s="62">
        <f t="shared" si="2"/>
        <v>15</v>
      </c>
      <c r="AN17" s="62">
        <f t="shared" si="2"/>
        <v>16</v>
      </c>
      <c r="AO17" s="62">
        <f t="shared" si="2"/>
        <v>17</v>
      </c>
      <c r="AP17" s="62">
        <v>1</v>
      </c>
      <c r="AQ17" s="62">
        <f t="shared" si="2"/>
        <v>2</v>
      </c>
      <c r="AR17" s="62">
        <f t="shared" si="2"/>
        <v>3</v>
      </c>
      <c r="AS17" s="62">
        <f t="shared" si="2"/>
        <v>4</v>
      </c>
      <c r="AT17" s="62">
        <f t="shared" si="2"/>
        <v>5</v>
      </c>
      <c r="AU17" s="62">
        <f t="shared" si="2"/>
        <v>6</v>
      </c>
      <c r="AV17" s="62">
        <f t="shared" si="2"/>
        <v>7</v>
      </c>
      <c r="AW17" s="62">
        <f t="shared" si="2"/>
        <v>8</v>
      </c>
      <c r="AX17" s="62">
        <f t="shared" si="2"/>
        <v>9</v>
      </c>
      <c r="AY17" s="62">
        <f t="shared" si="2"/>
        <v>10</v>
      </c>
      <c r="AZ17" s="62">
        <f t="shared" si="2"/>
        <v>11</v>
      </c>
      <c r="BA17" s="62">
        <f t="shared" si="2"/>
        <v>12</v>
      </c>
      <c r="BB17" s="26" t="s">
        <v>57</v>
      </c>
      <c r="BC17" s="509"/>
      <c r="BD17" s="509"/>
      <c r="BE17" s="509"/>
      <c r="BF17" s="516"/>
      <c r="BG17" s="509"/>
      <c r="BH17" s="509"/>
      <c r="BI17" s="509"/>
      <c r="BJ17" s="509"/>
      <c r="BK17" s="7"/>
    </row>
    <row r="18" spans="1:63" ht="18.75">
      <c r="A18" s="29" t="s">
        <v>49</v>
      </c>
      <c r="B18" s="30"/>
      <c r="C18" s="30"/>
      <c r="D18" s="30"/>
      <c r="E18" s="30"/>
      <c r="F18" s="30"/>
      <c r="G18" s="30"/>
      <c r="H18" s="30"/>
      <c r="I18" s="31">
        <v>14</v>
      </c>
      <c r="J18" s="32"/>
      <c r="K18" s="30"/>
      <c r="L18" s="30"/>
      <c r="M18" s="30"/>
      <c r="N18" s="30"/>
      <c r="O18" s="30"/>
      <c r="P18" s="33" t="s">
        <v>59</v>
      </c>
      <c r="Q18" s="33" t="s">
        <v>59</v>
      </c>
      <c r="R18" s="33" t="s">
        <v>59</v>
      </c>
      <c r="S18" s="34" t="s">
        <v>58</v>
      </c>
      <c r="T18" s="34" t="s">
        <v>58</v>
      </c>
      <c r="U18" s="34"/>
      <c r="V18" s="33"/>
      <c r="W18" s="34"/>
      <c r="X18" s="31">
        <v>8</v>
      </c>
      <c r="Y18" s="30"/>
      <c r="Z18" s="30"/>
      <c r="AA18" s="30"/>
      <c r="AB18" s="30"/>
      <c r="AC18" s="33" t="s">
        <v>59</v>
      </c>
      <c r="AD18" s="34" t="s">
        <v>58</v>
      </c>
      <c r="AE18" s="30"/>
      <c r="AF18" s="31"/>
      <c r="AG18" s="30"/>
      <c r="AH18" s="30"/>
      <c r="AI18" s="30"/>
      <c r="AJ18" s="31">
        <v>12</v>
      </c>
      <c r="AK18" s="30"/>
      <c r="AL18" s="30"/>
      <c r="AM18" s="30"/>
      <c r="AN18" s="30"/>
      <c r="AO18" s="35"/>
      <c r="AP18" s="35"/>
      <c r="AQ18" s="35" t="s">
        <v>59</v>
      </c>
      <c r="AR18" s="35" t="s">
        <v>59</v>
      </c>
      <c r="AS18" s="20" t="s">
        <v>60</v>
      </c>
      <c r="AT18" s="20" t="s">
        <v>60</v>
      </c>
      <c r="AU18" s="20" t="s">
        <v>60</v>
      </c>
      <c r="AV18" s="20" t="s">
        <v>60</v>
      </c>
      <c r="AW18" s="34" t="s">
        <v>58</v>
      </c>
      <c r="AX18" s="34" t="s">
        <v>58</v>
      </c>
      <c r="AY18" s="34" t="s">
        <v>58</v>
      </c>
      <c r="AZ18" s="34" t="s">
        <v>58</v>
      </c>
      <c r="BA18" s="34" t="s">
        <v>58</v>
      </c>
      <c r="BB18" s="32">
        <v>34</v>
      </c>
      <c r="BC18" s="32">
        <v>6</v>
      </c>
      <c r="BD18" s="32">
        <v>4</v>
      </c>
      <c r="BE18" s="36"/>
      <c r="BF18" s="36"/>
      <c r="BG18" s="36"/>
      <c r="BH18" s="32">
        <v>8</v>
      </c>
      <c r="BI18" s="32">
        <f>SUM(BB18:BH18)</f>
        <v>52</v>
      </c>
      <c r="BJ18" s="37" t="s">
        <v>49</v>
      </c>
      <c r="BK18" s="7"/>
    </row>
    <row r="19" spans="1:63" ht="18.75">
      <c r="A19" s="38" t="s">
        <v>61</v>
      </c>
      <c r="B19" s="39"/>
      <c r="C19" s="39"/>
      <c r="D19" s="39"/>
      <c r="E19" s="39"/>
      <c r="F19" s="39"/>
      <c r="G19" s="39"/>
      <c r="H19" s="39"/>
      <c r="I19" s="40">
        <v>14</v>
      </c>
      <c r="J19" s="41"/>
      <c r="K19" s="39"/>
      <c r="L19" s="39"/>
      <c r="M19" s="39"/>
      <c r="N19" s="39"/>
      <c r="O19" s="39"/>
      <c r="P19" s="42" t="s">
        <v>59</v>
      </c>
      <c r="Q19" s="42" t="s">
        <v>59</v>
      </c>
      <c r="R19" s="42" t="s">
        <v>59</v>
      </c>
      <c r="S19" s="43" t="s">
        <v>58</v>
      </c>
      <c r="T19" s="43" t="s">
        <v>58</v>
      </c>
      <c r="U19" s="43"/>
      <c r="V19" s="42"/>
      <c r="W19" s="43"/>
      <c r="X19" s="40">
        <v>8</v>
      </c>
      <c r="Y19" s="39"/>
      <c r="Z19" s="39"/>
      <c r="AA19" s="39"/>
      <c r="AB19" s="39" t="s">
        <v>0</v>
      </c>
      <c r="AC19" s="42" t="s">
        <v>59</v>
      </c>
      <c r="AD19" s="43" t="s">
        <v>58</v>
      </c>
      <c r="AE19" s="39"/>
      <c r="AF19" s="40"/>
      <c r="AG19" s="39"/>
      <c r="AH19" s="39"/>
      <c r="AI19" s="39"/>
      <c r="AJ19" s="40">
        <v>12</v>
      </c>
      <c r="AK19" s="39"/>
      <c r="AL19" s="39"/>
      <c r="AM19" s="39"/>
      <c r="AN19" s="39"/>
      <c r="AO19" s="44"/>
      <c r="AP19" s="44"/>
      <c r="AQ19" s="44" t="s">
        <v>59</v>
      </c>
      <c r="AR19" s="44" t="s">
        <v>59</v>
      </c>
      <c r="AS19" s="22" t="s">
        <v>60</v>
      </c>
      <c r="AT19" s="22" t="s">
        <v>60</v>
      </c>
      <c r="AU19" s="22" t="s">
        <v>60</v>
      </c>
      <c r="AV19" s="22" t="s">
        <v>60</v>
      </c>
      <c r="AW19" s="43" t="s">
        <v>58</v>
      </c>
      <c r="AX19" s="43" t="s">
        <v>58</v>
      </c>
      <c r="AY19" s="43" t="s">
        <v>58</v>
      </c>
      <c r="AZ19" s="43" t="s">
        <v>58</v>
      </c>
      <c r="BA19" s="43" t="s">
        <v>58</v>
      </c>
      <c r="BB19" s="41">
        <v>34</v>
      </c>
      <c r="BC19" s="41">
        <v>6</v>
      </c>
      <c r="BD19" s="41">
        <v>4</v>
      </c>
      <c r="BE19" s="45"/>
      <c r="BF19" s="45"/>
      <c r="BG19" s="45"/>
      <c r="BH19" s="41">
        <v>8</v>
      </c>
      <c r="BI19" s="41">
        <f>SUM(BB19:BH19)</f>
        <v>52</v>
      </c>
      <c r="BJ19" s="46" t="s">
        <v>61</v>
      </c>
      <c r="BK19" s="7"/>
    </row>
    <row r="20" spans="1:63" ht="18.75">
      <c r="A20" s="38" t="s">
        <v>51</v>
      </c>
      <c r="B20" s="39"/>
      <c r="C20" s="39"/>
      <c r="D20" s="39"/>
      <c r="E20" s="39"/>
      <c r="F20" s="39"/>
      <c r="G20" s="39"/>
      <c r="H20" s="39"/>
      <c r="I20" s="40">
        <v>14</v>
      </c>
      <c r="J20" s="41"/>
      <c r="K20" s="39"/>
      <c r="L20" s="39"/>
      <c r="M20" s="39"/>
      <c r="N20" s="39"/>
      <c r="O20" s="39"/>
      <c r="P20" s="42" t="s">
        <v>59</v>
      </c>
      <c r="Q20" s="42" t="s">
        <v>59</v>
      </c>
      <c r="R20" s="42" t="s">
        <v>59</v>
      </c>
      <c r="S20" s="43" t="s">
        <v>58</v>
      </c>
      <c r="T20" s="43" t="s">
        <v>58</v>
      </c>
      <c r="U20" s="43"/>
      <c r="V20" s="42"/>
      <c r="W20" s="43"/>
      <c r="X20" s="40">
        <v>8</v>
      </c>
      <c r="Y20" s="39"/>
      <c r="Z20" s="39"/>
      <c r="AA20" s="39"/>
      <c r="AB20" s="39"/>
      <c r="AC20" s="42" t="s">
        <v>59</v>
      </c>
      <c r="AD20" s="43" t="s">
        <v>58</v>
      </c>
      <c r="AE20" s="39"/>
      <c r="AF20" s="40"/>
      <c r="AG20" s="39"/>
      <c r="AH20" s="39"/>
      <c r="AI20" s="39"/>
      <c r="AJ20" s="40">
        <v>12</v>
      </c>
      <c r="AK20" s="39"/>
      <c r="AL20" s="39"/>
      <c r="AM20" s="39"/>
      <c r="AN20" s="39"/>
      <c r="AO20" s="44"/>
      <c r="AP20" s="44"/>
      <c r="AQ20" s="44" t="s">
        <v>59</v>
      </c>
      <c r="AR20" s="44" t="s">
        <v>59</v>
      </c>
      <c r="AS20" s="22" t="s">
        <v>62</v>
      </c>
      <c r="AT20" s="22" t="s">
        <v>62</v>
      </c>
      <c r="AU20" s="22" t="s">
        <v>62</v>
      </c>
      <c r="AV20" s="22" t="s">
        <v>62</v>
      </c>
      <c r="AW20" s="43" t="s">
        <v>58</v>
      </c>
      <c r="AX20" s="43" t="s">
        <v>58</v>
      </c>
      <c r="AY20" s="43" t="s">
        <v>58</v>
      </c>
      <c r="AZ20" s="43" t="s">
        <v>58</v>
      </c>
      <c r="BA20" s="43" t="s">
        <v>58</v>
      </c>
      <c r="BB20" s="41">
        <v>34</v>
      </c>
      <c r="BC20" s="41">
        <v>6</v>
      </c>
      <c r="BD20" s="45"/>
      <c r="BE20" s="41">
        <v>4</v>
      </c>
      <c r="BF20" s="45"/>
      <c r="BG20" s="45"/>
      <c r="BH20" s="41">
        <v>8</v>
      </c>
      <c r="BI20" s="41">
        <f>SUM(BB20:BH20)</f>
        <v>52</v>
      </c>
      <c r="BJ20" s="46" t="s">
        <v>51</v>
      </c>
      <c r="BK20" s="7"/>
    </row>
    <row r="21" spans="1:63" ht="18.75">
      <c r="A21" s="38" t="s">
        <v>63</v>
      </c>
      <c r="B21" s="39"/>
      <c r="C21" s="39"/>
      <c r="D21" s="39"/>
      <c r="E21" s="39"/>
      <c r="F21" s="39"/>
      <c r="G21" s="39"/>
      <c r="H21" s="39"/>
      <c r="I21" s="40">
        <v>14</v>
      </c>
      <c r="J21" s="41"/>
      <c r="K21" s="39"/>
      <c r="L21" s="39"/>
      <c r="M21" s="39"/>
      <c r="N21" s="39"/>
      <c r="O21" s="39"/>
      <c r="P21" s="42" t="s">
        <v>59</v>
      </c>
      <c r="Q21" s="42" t="s">
        <v>59</v>
      </c>
      <c r="R21" s="42" t="s">
        <v>59</v>
      </c>
      <c r="S21" s="43" t="s">
        <v>58</v>
      </c>
      <c r="T21" s="43" t="s">
        <v>58</v>
      </c>
      <c r="U21" s="43"/>
      <c r="V21" s="42"/>
      <c r="W21" s="43"/>
      <c r="X21" s="40">
        <v>8</v>
      </c>
      <c r="Y21" s="39"/>
      <c r="Z21" s="39"/>
      <c r="AA21" s="39"/>
      <c r="AB21" s="39"/>
      <c r="AC21" s="42" t="s">
        <v>59</v>
      </c>
      <c r="AD21" s="43" t="s">
        <v>58</v>
      </c>
      <c r="AE21" s="39"/>
      <c r="AF21" s="40"/>
      <c r="AG21" s="39"/>
      <c r="AH21" s="39"/>
      <c r="AI21" s="39"/>
      <c r="AJ21" s="40">
        <v>11</v>
      </c>
      <c r="AK21" s="39"/>
      <c r="AL21" s="39"/>
      <c r="AM21" s="39"/>
      <c r="AN21" s="44"/>
      <c r="AO21" s="44"/>
      <c r="AP21" s="44" t="s">
        <v>59</v>
      </c>
      <c r="AQ21" s="44" t="s">
        <v>59</v>
      </c>
      <c r="AR21" s="22" t="s">
        <v>62</v>
      </c>
      <c r="AS21" s="22" t="s">
        <v>62</v>
      </c>
      <c r="AT21" s="22" t="s">
        <v>62</v>
      </c>
      <c r="AU21" s="22" t="s">
        <v>62</v>
      </c>
      <c r="AV21" s="22" t="s">
        <v>64</v>
      </c>
      <c r="AW21" s="43" t="s">
        <v>58</v>
      </c>
      <c r="AX21" s="43" t="s">
        <v>58</v>
      </c>
      <c r="AY21" s="43" t="s">
        <v>58</v>
      </c>
      <c r="AZ21" s="43" t="s">
        <v>58</v>
      </c>
      <c r="BA21" s="43" t="s">
        <v>58</v>
      </c>
      <c r="BB21" s="41">
        <v>33</v>
      </c>
      <c r="BC21" s="41">
        <v>6</v>
      </c>
      <c r="BD21" s="45"/>
      <c r="BE21" s="41">
        <v>4</v>
      </c>
      <c r="BF21" s="45"/>
      <c r="BG21" s="41">
        <v>1</v>
      </c>
      <c r="BH21" s="41">
        <v>8</v>
      </c>
      <c r="BI21" s="41">
        <f>SUM(BB21:BH21)</f>
        <v>52</v>
      </c>
      <c r="BJ21" s="46" t="s">
        <v>63</v>
      </c>
      <c r="BK21" s="7"/>
    </row>
    <row r="22" spans="1:63" ht="18.75">
      <c r="A22" s="38" t="s">
        <v>52</v>
      </c>
      <c r="B22" s="28">
        <v>1</v>
      </c>
      <c r="C22" s="28">
        <f>B22+1</f>
        <v>2</v>
      </c>
      <c r="D22" s="28">
        <f t="shared" ref="D22:BA22" si="3">C22+1</f>
        <v>3</v>
      </c>
      <c r="E22" s="28">
        <f t="shared" si="3"/>
        <v>4</v>
      </c>
      <c r="F22" s="28">
        <f t="shared" si="3"/>
        <v>5</v>
      </c>
      <c r="G22" s="28">
        <f t="shared" si="3"/>
        <v>6</v>
      </c>
      <c r="H22" s="28">
        <f t="shared" si="3"/>
        <v>7</v>
      </c>
      <c r="I22" s="28">
        <f t="shared" si="3"/>
        <v>8</v>
      </c>
      <c r="J22" s="28">
        <f t="shared" si="3"/>
        <v>9</v>
      </c>
      <c r="K22" s="28">
        <f t="shared" si="3"/>
        <v>10</v>
      </c>
      <c r="L22" s="28">
        <f t="shared" si="3"/>
        <v>11</v>
      </c>
      <c r="M22" s="28">
        <f t="shared" si="3"/>
        <v>12</v>
      </c>
      <c r="N22" s="28">
        <f t="shared" si="3"/>
        <v>13</v>
      </c>
      <c r="O22" s="28">
        <f t="shared" si="3"/>
        <v>14</v>
      </c>
      <c r="P22" s="28">
        <v>1</v>
      </c>
      <c r="Q22" s="28">
        <f t="shared" si="3"/>
        <v>2</v>
      </c>
      <c r="R22" s="28">
        <f t="shared" si="3"/>
        <v>3</v>
      </c>
      <c r="S22" s="28">
        <v>1</v>
      </c>
      <c r="T22" s="28">
        <f t="shared" si="3"/>
        <v>2</v>
      </c>
      <c r="U22" s="28">
        <v>1</v>
      </c>
      <c r="V22" s="28">
        <f t="shared" si="3"/>
        <v>2</v>
      </c>
      <c r="W22" s="28">
        <f t="shared" si="3"/>
        <v>3</v>
      </c>
      <c r="X22" s="28">
        <f t="shared" si="3"/>
        <v>4</v>
      </c>
      <c r="Y22" s="28">
        <f t="shared" si="3"/>
        <v>5</v>
      </c>
      <c r="Z22" s="28">
        <f t="shared" si="3"/>
        <v>6</v>
      </c>
      <c r="AA22" s="28">
        <f t="shared" si="3"/>
        <v>7</v>
      </c>
      <c r="AB22" s="28">
        <f t="shared" si="3"/>
        <v>8</v>
      </c>
      <c r="AC22" s="28">
        <v>1</v>
      </c>
      <c r="AD22" s="28">
        <v>1</v>
      </c>
      <c r="AE22" s="28">
        <v>1</v>
      </c>
      <c r="AF22" s="28">
        <f t="shared" si="3"/>
        <v>2</v>
      </c>
      <c r="AG22" s="28">
        <f t="shared" si="3"/>
        <v>3</v>
      </c>
      <c r="AH22" s="28">
        <f t="shared" si="3"/>
        <v>4</v>
      </c>
      <c r="AI22" s="28">
        <f t="shared" si="3"/>
        <v>5</v>
      </c>
      <c r="AJ22" s="28">
        <f t="shared" si="3"/>
        <v>6</v>
      </c>
      <c r="AK22" s="28">
        <f t="shared" si="3"/>
        <v>7</v>
      </c>
      <c r="AL22" s="28">
        <f t="shared" si="3"/>
        <v>8</v>
      </c>
      <c r="AM22" s="28">
        <f t="shared" si="3"/>
        <v>9</v>
      </c>
      <c r="AN22" s="28">
        <f t="shared" si="3"/>
        <v>10</v>
      </c>
      <c r="AO22" s="28">
        <f t="shared" si="3"/>
        <v>11</v>
      </c>
      <c r="AP22" s="28">
        <v>1</v>
      </c>
      <c r="AQ22" s="28">
        <v>2</v>
      </c>
      <c r="AR22" s="28">
        <v>1</v>
      </c>
      <c r="AS22" s="28">
        <f t="shared" si="3"/>
        <v>2</v>
      </c>
      <c r="AT22" s="28">
        <f t="shared" si="3"/>
        <v>3</v>
      </c>
      <c r="AU22" s="28">
        <f t="shared" si="3"/>
        <v>4</v>
      </c>
      <c r="AV22" s="28">
        <v>1</v>
      </c>
      <c r="AW22" s="28">
        <v>1</v>
      </c>
      <c r="AX22" s="28">
        <f t="shared" si="3"/>
        <v>2</v>
      </c>
      <c r="AY22" s="28">
        <f t="shared" si="3"/>
        <v>3</v>
      </c>
      <c r="AZ22" s="28">
        <f t="shared" si="3"/>
        <v>4</v>
      </c>
      <c r="BA22" s="28">
        <f t="shared" si="3"/>
        <v>5</v>
      </c>
      <c r="BB22" s="41"/>
      <c r="BC22" s="41"/>
      <c r="BD22" s="41"/>
      <c r="BE22" s="41"/>
      <c r="BF22" s="41"/>
      <c r="BG22" s="41"/>
      <c r="BH22" s="41"/>
      <c r="BI22" s="41"/>
      <c r="BJ22" s="46" t="s">
        <v>52</v>
      </c>
      <c r="BK22" s="7"/>
    </row>
    <row r="23" spans="1:63" ht="18.75">
      <c r="A23" s="47" t="s">
        <v>53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9"/>
      <c r="T23" s="49"/>
      <c r="U23" s="49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510" t="s">
        <v>65</v>
      </c>
      <c r="AX23" s="510"/>
      <c r="AY23" s="510"/>
      <c r="AZ23" s="510"/>
      <c r="BA23" s="510"/>
      <c r="BB23" s="50">
        <f t="shared" ref="BB23:BI23" si="4">SUM(BB18:BB22)</f>
        <v>135</v>
      </c>
      <c r="BC23" s="50">
        <f t="shared" si="4"/>
        <v>24</v>
      </c>
      <c r="BD23" s="50">
        <f t="shared" si="4"/>
        <v>8</v>
      </c>
      <c r="BE23" s="50">
        <f t="shared" si="4"/>
        <v>8</v>
      </c>
      <c r="BF23" s="50">
        <f t="shared" si="4"/>
        <v>0</v>
      </c>
      <c r="BG23" s="50">
        <f t="shared" si="4"/>
        <v>1</v>
      </c>
      <c r="BH23" s="50">
        <f t="shared" si="4"/>
        <v>32</v>
      </c>
      <c r="BI23" s="50">
        <f t="shared" si="4"/>
        <v>208</v>
      </c>
      <c r="BJ23" s="51" t="s">
        <v>53</v>
      </c>
      <c r="BK23" s="7"/>
    </row>
    <row r="24" spans="1:63" ht="15.75">
      <c r="A24" s="15"/>
      <c r="B24" s="15"/>
      <c r="C24" s="15"/>
      <c r="D24" s="15"/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7"/>
    </row>
    <row r="25" spans="1:63" ht="16.5" customHeight="1">
      <c r="A25" s="12"/>
      <c r="B25" s="12"/>
      <c r="C25" s="12"/>
      <c r="D25" s="512" t="s">
        <v>66</v>
      </c>
      <c r="E25" s="512"/>
      <c r="F25" s="52"/>
      <c r="G25" s="52"/>
      <c r="H25" s="52"/>
      <c r="I25" s="52"/>
      <c r="J25" s="52"/>
      <c r="K25" s="52"/>
      <c r="L25" s="52"/>
      <c r="M25" s="52"/>
      <c r="O25" s="52" t="s">
        <v>67</v>
      </c>
      <c r="Y25" s="53"/>
      <c r="AB25" s="52" t="s">
        <v>68</v>
      </c>
      <c r="AC25" s="52"/>
      <c r="AD25" s="52"/>
      <c r="AE25" s="52"/>
      <c r="AF25" s="52"/>
      <c r="AG25" s="52"/>
      <c r="AH25" s="52"/>
      <c r="AI25" s="52"/>
      <c r="AJ25" s="1"/>
      <c r="AK25" s="54" t="s">
        <v>59</v>
      </c>
      <c r="AL25" s="513" t="s">
        <v>18</v>
      </c>
      <c r="AM25" s="513"/>
      <c r="AN25" s="513"/>
      <c r="AO25" s="507" t="s">
        <v>69</v>
      </c>
      <c r="AP25" s="507"/>
      <c r="AQ25" s="507"/>
      <c r="AR25" s="507"/>
      <c r="AS25" s="507"/>
      <c r="AT25" s="507"/>
      <c r="AU25" s="507"/>
      <c r="AV25" s="14"/>
      <c r="AW25" s="55" t="s">
        <v>60</v>
      </c>
      <c r="AY25" s="14"/>
      <c r="AZ25" s="1"/>
      <c r="BA25" s="1"/>
      <c r="BB25" s="1"/>
      <c r="BC25" s="507" t="s">
        <v>70</v>
      </c>
      <c r="BD25" s="507"/>
      <c r="BE25" s="507"/>
      <c r="BF25" s="507"/>
      <c r="BG25" s="56" t="s">
        <v>62</v>
      </c>
      <c r="BI25" s="16"/>
      <c r="BJ25" s="16"/>
      <c r="BK25" s="7"/>
    </row>
    <row r="26" spans="1:6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3"/>
      <c r="BH26" s="16"/>
      <c r="BI26" s="16"/>
      <c r="BJ26" s="16"/>
      <c r="BK26" s="7"/>
    </row>
    <row r="27" spans="1:63" ht="15.7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9"/>
      <c r="L27" s="9"/>
      <c r="M27" s="9"/>
      <c r="N27" s="9"/>
      <c r="O27" s="9"/>
      <c r="P27" s="57"/>
      <c r="Q27" s="9"/>
      <c r="R27" s="52"/>
      <c r="S27" s="17"/>
      <c r="T27" s="17"/>
      <c r="U27" s="1"/>
      <c r="V27" s="58"/>
      <c r="W27" s="1" t="s">
        <v>18</v>
      </c>
      <c r="X27" s="1" t="s">
        <v>18</v>
      </c>
      <c r="Y27" s="52" t="s">
        <v>71</v>
      </c>
      <c r="Z27" s="52"/>
      <c r="AA27" s="59"/>
      <c r="AB27" s="57"/>
      <c r="AC27" s="9"/>
      <c r="AD27" s="9"/>
      <c r="AE27" s="9"/>
      <c r="AF27" s="9"/>
      <c r="AG27" s="9"/>
      <c r="AH27" s="9"/>
      <c r="AI27" s="16"/>
      <c r="AJ27" s="16"/>
      <c r="AK27" s="55" t="s">
        <v>72</v>
      </c>
      <c r="AL27" s="16"/>
      <c r="AM27" s="14"/>
      <c r="AN27" s="14"/>
      <c r="AO27" s="52" t="s">
        <v>73</v>
      </c>
      <c r="AP27" s="52"/>
      <c r="AQ27" s="52"/>
      <c r="AR27" s="57"/>
      <c r="AS27" s="9"/>
      <c r="AT27" s="9"/>
      <c r="AU27" s="55" t="s">
        <v>64</v>
      </c>
      <c r="AV27" s="16"/>
      <c r="AX27" s="16"/>
      <c r="AY27" s="16"/>
      <c r="AZ27" s="16"/>
      <c r="BA27" s="16"/>
      <c r="BB27" s="16"/>
      <c r="BC27" s="507" t="s">
        <v>74</v>
      </c>
      <c r="BD27" s="507"/>
      <c r="BE27" s="507"/>
      <c r="BF27" s="507"/>
      <c r="BG27" s="60" t="s">
        <v>58</v>
      </c>
      <c r="BH27" s="16"/>
      <c r="BI27" s="16"/>
      <c r="BJ27" s="16"/>
      <c r="BK27" s="7"/>
    </row>
  </sheetData>
  <sheetProtection selectLockedCells="1" selectUnlockedCells="1"/>
  <mergeCells count="56">
    <mergeCell ref="R2:AA2"/>
    <mergeCell ref="AC2:AL2"/>
    <mergeCell ref="AN2:AW2"/>
    <mergeCell ref="AY2:BJ2"/>
    <mergeCell ref="B1:M1"/>
    <mergeCell ref="R1:Z1"/>
    <mergeCell ref="AC1:AK1"/>
    <mergeCell ref="AN1:AV1"/>
    <mergeCell ref="BB1:BJ1"/>
    <mergeCell ref="BB3:BD3"/>
    <mergeCell ref="A4:O4"/>
    <mergeCell ref="R4:AA4"/>
    <mergeCell ref="AC4:AL4"/>
    <mergeCell ref="AN4:AW4"/>
    <mergeCell ref="BB4:BH4"/>
    <mergeCell ref="A3:O3"/>
    <mergeCell ref="R3:AA3"/>
    <mergeCell ref="AC3:AL3"/>
    <mergeCell ref="AN3:AW3"/>
    <mergeCell ref="T6:BA6"/>
    <mergeCell ref="BB6:BJ6"/>
    <mergeCell ref="R7:BA7"/>
    <mergeCell ref="BB7:BJ7"/>
    <mergeCell ref="T8:BA8"/>
    <mergeCell ref="T10:BA10"/>
    <mergeCell ref="T9:AZ9"/>
    <mergeCell ref="T11:BA11"/>
    <mergeCell ref="T13:BA13"/>
    <mergeCell ref="BB13:BJ13"/>
    <mergeCell ref="A14:A17"/>
    <mergeCell ref="B14:E14"/>
    <mergeCell ref="F14:J14"/>
    <mergeCell ref="K14:N14"/>
    <mergeCell ref="O14:R14"/>
    <mergeCell ref="S14:W14"/>
    <mergeCell ref="D25:E25"/>
    <mergeCell ref="AL25:AN25"/>
    <mergeCell ref="AO25:AU25"/>
    <mergeCell ref="BC25:BF25"/>
    <mergeCell ref="AW14:BA14"/>
    <mergeCell ref="BC14:BC17"/>
    <mergeCell ref="BD14:BD17"/>
    <mergeCell ref="BE14:BE17"/>
    <mergeCell ref="BF14:BF17"/>
    <mergeCell ref="X14:AA14"/>
    <mergeCell ref="AB14:AE14"/>
    <mergeCell ref="AF14:AI14"/>
    <mergeCell ref="AJ14:AN14"/>
    <mergeCell ref="AO14:AR14"/>
    <mergeCell ref="AS14:AV14"/>
    <mergeCell ref="BC27:BF27"/>
    <mergeCell ref="BH14:BH17"/>
    <mergeCell ref="BI14:BI17"/>
    <mergeCell ref="BJ14:BJ17"/>
    <mergeCell ref="AW23:BA23"/>
    <mergeCell ref="BG14:BG17"/>
  </mergeCells>
  <printOptions horizontalCentered="1"/>
  <pageMargins left="0.39374999999999999" right="0.39374999999999999" top="0.78749999999999998" bottom="0.3937499999999999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9"/>
  <sheetViews>
    <sheetView view="pageBreakPreview" topLeftCell="A16" zoomScale="60" zoomScaleNormal="80" workbookViewId="0">
      <selection activeCell="A33" sqref="A33:XFD33"/>
    </sheetView>
  </sheetViews>
  <sheetFormatPr defaultRowHeight="12.75"/>
  <cols>
    <col min="2" max="2" width="4" customWidth="1"/>
    <col min="3" max="3" width="3.5703125" customWidth="1"/>
    <col min="4" max="4" width="3.28515625" customWidth="1"/>
    <col min="5" max="5" width="3.5703125" customWidth="1"/>
    <col min="6" max="6" width="4.5703125" customWidth="1"/>
    <col min="7" max="7" width="3.5703125" customWidth="1"/>
    <col min="8" max="8" width="4.140625" customWidth="1"/>
    <col min="9" max="9" width="4.42578125" customWidth="1"/>
    <col min="10" max="11" width="3.5703125" customWidth="1"/>
    <col min="12" max="12" width="5.42578125" customWidth="1"/>
    <col min="13" max="14" width="3.5703125" customWidth="1"/>
    <col min="15" max="15" width="4.5703125" customWidth="1"/>
    <col min="16" max="19" width="7.7109375" customWidth="1"/>
    <col min="20" max="20" width="6.42578125" customWidth="1"/>
    <col min="21" max="23" width="3.5703125" customWidth="1"/>
    <col min="24" max="24" width="3.7109375" customWidth="1"/>
    <col min="25" max="27" width="3.5703125" customWidth="1"/>
    <col min="28" max="28" width="4.140625" customWidth="1"/>
    <col min="29" max="40" width="3.5703125" customWidth="1"/>
    <col min="41" max="41" width="4" customWidth="1"/>
    <col min="42" max="49" width="3.5703125" customWidth="1"/>
    <col min="50" max="50" width="3.7109375" customWidth="1"/>
    <col min="51" max="53" width="3.5703125" customWidth="1"/>
    <col min="54" max="54" width="5.5703125" customWidth="1"/>
    <col min="258" max="258" width="4" customWidth="1"/>
    <col min="259" max="259" width="3.5703125" customWidth="1"/>
    <col min="260" max="260" width="3.28515625" customWidth="1"/>
    <col min="261" max="261" width="3.5703125" customWidth="1"/>
    <col min="262" max="262" width="4.5703125" customWidth="1"/>
    <col min="263" max="263" width="3.5703125" customWidth="1"/>
    <col min="264" max="264" width="4.140625" customWidth="1"/>
    <col min="265" max="265" width="4.42578125" customWidth="1"/>
    <col min="266" max="267" width="3.5703125" customWidth="1"/>
    <col min="268" max="268" width="5.42578125" customWidth="1"/>
    <col min="269" max="270" width="3.5703125" customWidth="1"/>
    <col min="271" max="271" width="4.5703125" customWidth="1"/>
    <col min="272" max="273" width="3.5703125" customWidth="1"/>
    <col min="274" max="274" width="4.140625" customWidth="1"/>
    <col min="275" max="275" width="7.28515625" customWidth="1"/>
    <col min="276" max="276" width="6.42578125" customWidth="1"/>
    <col min="277" max="279" width="3.5703125" customWidth="1"/>
    <col min="280" max="280" width="3.7109375" customWidth="1"/>
    <col min="281" max="283" width="3.5703125" customWidth="1"/>
    <col min="284" max="284" width="4.140625" customWidth="1"/>
    <col min="285" max="296" width="3.5703125" customWidth="1"/>
    <col min="297" max="297" width="4" customWidth="1"/>
    <col min="298" max="305" width="3.5703125" customWidth="1"/>
    <col min="306" max="306" width="3.7109375" customWidth="1"/>
    <col min="307" max="309" width="3.5703125" customWidth="1"/>
    <col min="310" max="310" width="5.5703125" customWidth="1"/>
    <col min="514" max="514" width="4" customWidth="1"/>
    <col min="515" max="515" width="3.5703125" customWidth="1"/>
    <col min="516" max="516" width="3.28515625" customWidth="1"/>
    <col min="517" max="517" width="3.5703125" customWidth="1"/>
    <col min="518" max="518" width="4.5703125" customWidth="1"/>
    <col min="519" max="519" width="3.5703125" customWidth="1"/>
    <col min="520" max="520" width="4.140625" customWidth="1"/>
    <col min="521" max="521" width="4.42578125" customWidth="1"/>
    <col min="522" max="523" width="3.5703125" customWidth="1"/>
    <col min="524" max="524" width="5.42578125" customWidth="1"/>
    <col min="525" max="526" width="3.5703125" customWidth="1"/>
    <col min="527" max="527" width="4.5703125" customWidth="1"/>
    <col min="528" max="529" width="3.5703125" customWidth="1"/>
    <col min="530" max="530" width="4.140625" customWidth="1"/>
    <col min="531" max="531" width="7.28515625" customWidth="1"/>
    <col min="532" max="532" width="6.42578125" customWidth="1"/>
    <col min="533" max="535" width="3.5703125" customWidth="1"/>
    <col min="536" max="536" width="3.7109375" customWidth="1"/>
    <col min="537" max="539" width="3.5703125" customWidth="1"/>
    <col min="540" max="540" width="4.140625" customWidth="1"/>
    <col min="541" max="552" width="3.5703125" customWidth="1"/>
    <col min="553" max="553" width="4" customWidth="1"/>
    <col min="554" max="561" width="3.5703125" customWidth="1"/>
    <col min="562" max="562" width="3.7109375" customWidth="1"/>
    <col min="563" max="565" width="3.5703125" customWidth="1"/>
    <col min="566" max="566" width="5.5703125" customWidth="1"/>
    <col min="770" max="770" width="4" customWidth="1"/>
    <col min="771" max="771" width="3.5703125" customWidth="1"/>
    <col min="772" max="772" width="3.28515625" customWidth="1"/>
    <col min="773" max="773" width="3.5703125" customWidth="1"/>
    <col min="774" max="774" width="4.5703125" customWidth="1"/>
    <col min="775" max="775" width="3.5703125" customWidth="1"/>
    <col min="776" max="776" width="4.140625" customWidth="1"/>
    <col min="777" max="777" width="4.42578125" customWidth="1"/>
    <col min="778" max="779" width="3.5703125" customWidth="1"/>
    <col min="780" max="780" width="5.42578125" customWidth="1"/>
    <col min="781" max="782" width="3.5703125" customWidth="1"/>
    <col min="783" max="783" width="4.5703125" customWidth="1"/>
    <col min="784" max="785" width="3.5703125" customWidth="1"/>
    <col min="786" max="786" width="4.140625" customWidth="1"/>
    <col min="787" max="787" width="7.28515625" customWidth="1"/>
    <col min="788" max="788" width="6.42578125" customWidth="1"/>
    <col min="789" max="791" width="3.5703125" customWidth="1"/>
    <col min="792" max="792" width="3.7109375" customWidth="1"/>
    <col min="793" max="795" width="3.5703125" customWidth="1"/>
    <col min="796" max="796" width="4.140625" customWidth="1"/>
    <col min="797" max="808" width="3.5703125" customWidth="1"/>
    <col min="809" max="809" width="4" customWidth="1"/>
    <col min="810" max="817" width="3.5703125" customWidth="1"/>
    <col min="818" max="818" width="3.7109375" customWidth="1"/>
    <col min="819" max="821" width="3.5703125" customWidth="1"/>
    <col min="822" max="822" width="5.5703125" customWidth="1"/>
    <col min="1026" max="1026" width="4" customWidth="1"/>
    <col min="1027" max="1027" width="3.5703125" customWidth="1"/>
    <col min="1028" max="1028" width="3.28515625" customWidth="1"/>
    <col min="1029" max="1029" width="3.5703125" customWidth="1"/>
    <col min="1030" max="1030" width="4.5703125" customWidth="1"/>
    <col min="1031" max="1031" width="3.5703125" customWidth="1"/>
    <col min="1032" max="1032" width="4.140625" customWidth="1"/>
    <col min="1033" max="1033" width="4.42578125" customWidth="1"/>
    <col min="1034" max="1035" width="3.5703125" customWidth="1"/>
    <col min="1036" max="1036" width="5.42578125" customWidth="1"/>
    <col min="1037" max="1038" width="3.5703125" customWidth="1"/>
    <col min="1039" max="1039" width="4.5703125" customWidth="1"/>
    <col min="1040" max="1041" width="3.5703125" customWidth="1"/>
    <col min="1042" max="1042" width="4.140625" customWidth="1"/>
    <col min="1043" max="1043" width="7.28515625" customWidth="1"/>
    <col min="1044" max="1044" width="6.42578125" customWidth="1"/>
    <col min="1045" max="1047" width="3.5703125" customWidth="1"/>
    <col min="1048" max="1048" width="3.7109375" customWidth="1"/>
    <col min="1049" max="1051" width="3.5703125" customWidth="1"/>
    <col min="1052" max="1052" width="4.140625" customWidth="1"/>
    <col min="1053" max="1064" width="3.5703125" customWidth="1"/>
    <col min="1065" max="1065" width="4" customWidth="1"/>
    <col min="1066" max="1073" width="3.5703125" customWidth="1"/>
    <col min="1074" max="1074" width="3.7109375" customWidth="1"/>
    <col min="1075" max="1077" width="3.5703125" customWidth="1"/>
    <col min="1078" max="1078" width="5.5703125" customWidth="1"/>
    <col min="1282" max="1282" width="4" customWidth="1"/>
    <col min="1283" max="1283" width="3.5703125" customWidth="1"/>
    <col min="1284" max="1284" width="3.28515625" customWidth="1"/>
    <col min="1285" max="1285" width="3.5703125" customWidth="1"/>
    <col min="1286" max="1286" width="4.5703125" customWidth="1"/>
    <col min="1287" max="1287" width="3.5703125" customWidth="1"/>
    <col min="1288" max="1288" width="4.140625" customWidth="1"/>
    <col min="1289" max="1289" width="4.42578125" customWidth="1"/>
    <col min="1290" max="1291" width="3.5703125" customWidth="1"/>
    <col min="1292" max="1292" width="5.42578125" customWidth="1"/>
    <col min="1293" max="1294" width="3.5703125" customWidth="1"/>
    <col min="1295" max="1295" width="4.5703125" customWidth="1"/>
    <col min="1296" max="1297" width="3.5703125" customWidth="1"/>
    <col min="1298" max="1298" width="4.140625" customWidth="1"/>
    <col min="1299" max="1299" width="7.28515625" customWidth="1"/>
    <col min="1300" max="1300" width="6.42578125" customWidth="1"/>
    <col min="1301" max="1303" width="3.5703125" customWidth="1"/>
    <col min="1304" max="1304" width="3.7109375" customWidth="1"/>
    <col min="1305" max="1307" width="3.5703125" customWidth="1"/>
    <col min="1308" max="1308" width="4.140625" customWidth="1"/>
    <col min="1309" max="1320" width="3.5703125" customWidth="1"/>
    <col min="1321" max="1321" width="4" customWidth="1"/>
    <col min="1322" max="1329" width="3.5703125" customWidth="1"/>
    <col min="1330" max="1330" width="3.7109375" customWidth="1"/>
    <col min="1331" max="1333" width="3.5703125" customWidth="1"/>
    <col min="1334" max="1334" width="5.5703125" customWidth="1"/>
    <col min="1538" max="1538" width="4" customWidth="1"/>
    <col min="1539" max="1539" width="3.5703125" customWidth="1"/>
    <col min="1540" max="1540" width="3.28515625" customWidth="1"/>
    <col min="1541" max="1541" width="3.5703125" customWidth="1"/>
    <col min="1542" max="1542" width="4.5703125" customWidth="1"/>
    <col min="1543" max="1543" width="3.5703125" customWidth="1"/>
    <col min="1544" max="1544" width="4.140625" customWidth="1"/>
    <col min="1545" max="1545" width="4.42578125" customWidth="1"/>
    <col min="1546" max="1547" width="3.5703125" customWidth="1"/>
    <col min="1548" max="1548" width="5.42578125" customWidth="1"/>
    <col min="1549" max="1550" width="3.5703125" customWidth="1"/>
    <col min="1551" max="1551" width="4.5703125" customWidth="1"/>
    <col min="1552" max="1553" width="3.5703125" customWidth="1"/>
    <col min="1554" max="1554" width="4.140625" customWidth="1"/>
    <col min="1555" max="1555" width="7.28515625" customWidth="1"/>
    <col min="1556" max="1556" width="6.42578125" customWidth="1"/>
    <col min="1557" max="1559" width="3.5703125" customWidth="1"/>
    <col min="1560" max="1560" width="3.7109375" customWidth="1"/>
    <col min="1561" max="1563" width="3.5703125" customWidth="1"/>
    <col min="1564" max="1564" width="4.140625" customWidth="1"/>
    <col min="1565" max="1576" width="3.5703125" customWidth="1"/>
    <col min="1577" max="1577" width="4" customWidth="1"/>
    <col min="1578" max="1585" width="3.5703125" customWidth="1"/>
    <col min="1586" max="1586" width="3.7109375" customWidth="1"/>
    <col min="1587" max="1589" width="3.5703125" customWidth="1"/>
    <col min="1590" max="1590" width="5.5703125" customWidth="1"/>
    <col min="1794" max="1794" width="4" customWidth="1"/>
    <col min="1795" max="1795" width="3.5703125" customWidth="1"/>
    <col min="1796" max="1796" width="3.28515625" customWidth="1"/>
    <col min="1797" max="1797" width="3.5703125" customWidth="1"/>
    <col min="1798" max="1798" width="4.5703125" customWidth="1"/>
    <col min="1799" max="1799" width="3.5703125" customWidth="1"/>
    <col min="1800" max="1800" width="4.140625" customWidth="1"/>
    <col min="1801" max="1801" width="4.42578125" customWidth="1"/>
    <col min="1802" max="1803" width="3.5703125" customWidth="1"/>
    <col min="1804" max="1804" width="5.42578125" customWidth="1"/>
    <col min="1805" max="1806" width="3.5703125" customWidth="1"/>
    <col min="1807" max="1807" width="4.5703125" customWidth="1"/>
    <col min="1808" max="1809" width="3.5703125" customWidth="1"/>
    <col min="1810" max="1810" width="4.140625" customWidth="1"/>
    <col min="1811" max="1811" width="7.28515625" customWidth="1"/>
    <col min="1812" max="1812" width="6.42578125" customWidth="1"/>
    <col min="1813" max="1815" width="3.5703125" customWidth="1"/>
    <col min="1816" max="1816" width="3.7109375" customWidth="1"/>
    <col min="1817" max="1819" width="3.5703125" customWidth="1"/>
    <col min="1820" max="1820" width="4.140625" customWidth="1"/>
    <col min="1821" max="1832" width="3.5703125" customWidth="1"/>
    <col min="1833" max="1833" width="4" customWidth="1"/>
    <col min="1834" max="1841" width="3.5703125" customWidth="1"/>
    <col min="1842" max="1842" width="3.7109375" customWidth="1"/>
    <col min="1843" max="1845" width="3.5703125" customWidth="1"/>
    <col min="1846" max="1846" width="5.5703125" customWidth="1"/>
    <col min="2050" max="2050" width="4" customWidth="1"/>
    <col min="2051" max="2051" width="3.5703125" customWidth="1"/>
    <col min="2052" max="2052" width="3.28515625" customWidth="1"/>
    <col min="2053" max="2053" width="3.5703125" customWidth="1"/>
    <col min="2054" max="2054" width="4.5703125" customWidth="1"/>
    <col min="2055" max="2055" width="3.5703125" customWidth="1"/>
    <col min="2056" max="2056" width="4.140625" customWidth="1"/>
    <col min="2057" max="2057" width="4.42578125" customWidth="1"/>
    <col min="2058" max="2059" width="3.5703125" customWidth="1"/>
    <col min="2060" max="2060" width="5.42578125" customWidth="1"/>
    <col min="2061" max="2062" width="3.5703125" customWidth="1"/>
    <col min="2063" max="2063" width="4.5703125" customWidth="1"/>
    <col min="2064" max="2065" width="3.5703125" customWidth="1"/>
    <col min="2066" max="2066" width="4.140625" customWidth="1"/>
    <col min="2067" max="2067" width="7.28515625" customWidth="1"/>
    <col min="2068" max="2068" width="6.42578125" customWidth="1"/>
    <col min="2069" max="2071" width="3.5703125" customWidth="1"/>
    <col min="2072" max="2072" width="3.7109375" customWidth="1"/>
    <col min="2073" max="2075" width="3.5703125" customWidth="1"/>
    <col min="2076" max="2076" width="4.140625" customWidth="1"/>
    <col min="2077" max="2088" width="3.5703125" customWidth="1"/>
    <col min="2089" max="2089" width="4" customWidth="1"/>
    <col min="2090" max="2097" width="3.5703125" customWidth="1"/>
    <col min="2098" max="2098" width="3.7109375" customWidth="1"/>
    <col min="2099" max="2101" width="3.5703125" customWidth="1"/>
    <col min="2102" max="2102" width="5.5703125" customWidth="1"/>
    <col min="2306" max="2306" width="4" customWidth="1"/>
    <col min="2307" max="2307" width="3.5703125" customWidth="1"/>
    <col min="2308" max="2308" width="3.28515625" customWidth="1"/>
    <col min="2309" max="2309" width="3.5703125" customWidth="1"/>
    <col min="2310" max="2310" width="4.5703125" customWidth="1"/>
    <col min="2311" max="2311" width="3.5703125" customWidth="1"/>
    <col min="2312" max="2312" width="4.140625" customWidth="1"/>
    <col min="2313" max="2313" width="4.42578125" customWidth="1"/>
    <col min="2314" max="2315" width="3.5703125" customWidth="1"/>
    <col min="2316" max="2316" width="5.42578125" customWidth="1"/>
    <col min="2317" max="2318" width="3.5703125" customWidth="1"/>
    <col min="2319" max="2319" width="4.5703125" customWidth="1"/>
    <col min="2320" max="2321" width="3.5703125" customWidth="1"/>
    <col min="2322" max="2322" width="4.140625" customWidth="1"/>
    <col min="2323" max="2323" width="7.28515625" customWidth="1"/>
    <col min="2324" max="2324" width="6.42578125" customWidth="1"/>
    <col min="2325" max="2327" width="3.5703125" customWidth="1"/>
    <col min="2328" max="2328" width="3.7109375" customWidth="1"/>
    <col min="2329" max="2331" width="3.5703125" customWidth="1"/>
    <col min="2332" max="2332" width="4.140625" customWidth="1"/>
    <col min="2333" max="2344" width="3.5703125" customWidth="1"/>
    <col min="2345" max="2345" width="4" customWidth="1"/>
    <col min="2346" max="2353" width="3.5703125" customWidth="1"/>
    <col min="2354" max="2354" width="3.7109375" customWidth="1"/>
    <col min="2355" max="2357" width="3.5703125" customWidth="1"/>
    <col min="2358" max="2358" width="5.5703125" customWidth="1"/>
    <col min="2562" max="2562" width="4" customWidth="1"/>
    <col min="2563" max="2563" width="3.5703125" customWidth="1"/>
    <col min="2564" max="2564" width="3.28515625" customWidth="1"/>
    <col min="2565" max="2565" width="3.5703125" customWidth="1"/>
    <col min="2566" max="2566" width="4.5703125" customWidth="1"/>
    <col min="2567" max="2567" width="3.5703125" customWidth="1"/>
    <col min="2568" max="2568" width="4.140625" customWidth="1"/>
    <col min="2569" max="2569" width="4.42578125" customWidth="1"/>
    <col min="2570" max="2571" width="3.5703125" customWidth="1"/>
    <col min="2572" max="2572" width="5.42578125" customWidth="1"/>
    <col min="2573" max="2574" width="3.5703125" customWidth="1"/>
    <col min="2575" max="2575" width="4.5703125" customWidth="1"/>
    <col min="2576" max="2577" width="3.5703125" customWidth="1"/>
    <col min="2578" max="2578" width="4.140625" customWidth="1"/>
    <col min="2579" max="2579" width="7.28515625" customWidth="1"/>
    <col min="2580" max="2580" width="6.42578125" customWidth="1"/>
    <col min="2581" max="2583" width="3.5703125" customWidth="1"/>
    <col min="2584" max="2584" width="3.7109375" customWidth="1"/>
    <col min="2585" max="2587" width="3.5703125" customWidth="1"/>
    <col min="2588" max="2588" width="4.140625" customWidth="1"/>
    <col min="2589" max="2600" width="3.5703125" customWidth="1"/>
    <col min="2601" max="2601" width="4" customWidth="1"/>
    <col min="2602" max="2609" width="3.5703125" customWidth="1"/>
    <col min="2610" max="2610" width="3.7109375" customWidth="1"/>
    <col min="2611" max="2613" width="3.5703125" customWidth="1"/>
    <col min="2614" max="2614" width="5.5703125" customWidth="1"/>
    <col min="2818" max="2818" width="4" customWidth="1"/>
    <col min="2819" max="2819" width="3.5703125" customWidth="1"/>
    <col min="2820" max="2820" width="3.28515625" customWidth="1"/>
    <col min="2821" max="2821" width="3.5703125" customWidth="1"/>
    <col min="2822" max="2822" width="4.5703125" customWidth="1"/>
    <col min="2823" max="2823" width="3.5703125" customWidth="1"/>
    <col min="2824" max="2824" width="4.140625" customWidth="1"/>
    <col min="2825" max="2825" width="4.42578125" customWidth="1"/>
    <col min="2826" max="2827" width="3.5703125" customWidth="1"/>
    <col min="2828" max="2828" width="5.42578125" customWidth="1"/>
    <col min="2829" max="2830" width="3.5703125" customWidth="1"/>
    <col min="2831" max="2831" width="4.5703125" customWidth="1"/>
    <col min="2832" max="2833" width="3.5703125" customWidth="1"/>
    <col min="2834" max="2834" width="4.140625" customWidth="1"/>
    <col min="2835" max="2835" width="7.28515625" customWidth="1"/>
    <col min="2836" max="2836" width="6.42578125" customWidth="1"/>
    <col min="2837" max="2839" width="3.5703125" customWidth="1"/>
    <col min="2840" max="2840" width="3.7109375" customWidth="1"/>
    <col min="2841" max="2843" width="3.5703125" customWidth="1"/>
    <col min="2844" max="2844" width="4.140625" customWidth="1"/>
    <col min="2845" max="2856" width="3.5703125" customWidth="1"/>
    <col min="2857" max="2857" width="4" customWidth="1"/>
    <col min="2858" max="2865" width="3.5703125" customWidth="1"/>
    <col min="2866" max="2866" width="3.7109375" customWidth="1"/>
    <col min="2867" max="2869" width="3.5703125" customWidth="1"/>
    <col min="2870" max="2870" width="5.5703125" customWidth="1"/>
    <col min="3074" max="3074" width="4" customWidth="1"/>
    <col min="3075" max="3075" width="3.5703125" customWidth="1"/>
    <col min="3076" max="3076" width="3.28515625" customWidth="1"/>
    <col min="3077" max="3077" width="3.5703125" customWidth="1"/>
    <col min="3078" max="3078" width="4.5703125" customWidth="1"/>
    <col min="3079" max="3079" width="3.5703125" customWidth="1"/>
    <col min="3080" max="3080" width="4.140625" customWidth="1"/>
    <col min="3081" max="3081" width="4.42578125" customWidth="1"/>
    <col min="3082" max="3083" width="3.5703125" customWidth="1"/>
    <col min="3084" max="3084" width="5.42578125" customWidth="1"/>
    <col min="3085" max="3086" width="3.5703125" customWidth="1"/>
    <col min="3087" max="3087" width="4.5703125" customWidth="1"/>
    <col min="3088" max="3089" width="3.5703125" customWidth="1"/>
    <col min="3090" max="3090" width="4.140625" customWidth="1"/>
    <col min="3091" max="3091" width="7.28515625" customWidth="1"/>
    <col min="3092" max="3092" width="6.42578125" customWidth="1"/>
    <col min="3093" max="3095" width="3.5703125" customWidth="1"/>
    <col min="3096" max="3096" width="3.7109375" customWidth="1"/>
    <col min="3097" max="3099" width="3.5703125" customWidth="1"/>
    <col min="3100" max="3100" width="4.140625" customWidth="1"/>
    <col min="3101" max="3112" width="3.5703125" customWidth="1"/>
    <col min="3113" max="3113" width="4" customWidth="1"/>
    <col min="3114" max="3121" width="3.5703125" customWidth="1"/>
    <col min="3122" max="3122" width="3.7109375" customWidth="1"/>
    <col min="3123" max="3125" width="3.5703125" customWidth="1"/>
    <col min="3126" max="3126" width="5.5703125" customWidth="1"/>
    <col min="3330" max="3330" width="4" customWidth="1"/>
    <col min="3331" max="3331" width="3.5703125" customWidth="1"/>
    <col min="3332" max="3332" width="3.28515625" customWidth="1"/>
    <col min="3333" max="3333" width="3.5703125" customWidth="1"/>
    <col min="3334" max="3334" width="4.5703125" customWidth="1"/>
    <col min="3335" max="3335" width="3.5703125" customWidth="1"/>
    <col min="3336" max="3336" width="4.140625" customWidth="1"/>
    <col min="3337" max="3337" width="4.42578125" customWidth="1"/>
    <col min="3338" max="3339" width="3.5703125" customWidth="1"/>
    <col min="3340" max="3340" width="5.42578125" customWidth="1"/>
    <col min="3341" max="3342" width="3.5703125" customWidth="1"/>
    <col min="3343" max="3343" width="4.5703125" customWidth="1"/>
    <col min="3344" max="3345" width="3.5703125" customWidth="1"/>
    <col min="3346" max="3346" width="4.140625" customWidth="1"/>
    <col min="3347" max="3347" width="7.28515625" customWidth="1"/>
    <col min="3348" max="3348" width="6.42578125" customWidth="1"/>
    <col min="3349" max="3351" width="3.5703125" customWidth="1"/>
    <col min="3352" max="3352" width="3.7109375" customWidth="1"/>
    <col min="3353" max="3355" width="3.5703125" customWidth="1"/>
    <col min="3356" max="3356" width="4.140625" customWidth="1"/>
    <col min="3357" max="3368" width="3.5703125" customWidth="1"/>
    <col min="3369" max="3369" width="4" customWidth="1"/>
    <col min="3370" max="3377" width="3.5703125" customWidth="1"/>
    <col min="3378" max="3378" width="3.7109375" customWidth="1"/>
    <col min="3379" max="3381" width="3.5703125" customWidth="1"/>
    <col min="3382" max="3382" width="5.5703125" customWidth="1"/>
    <col min="3586" max="3586" width="4" customWidth="1"/>
    <col min="3587" max="3587" width="3.5703125" customWidth="1"/>
    <col min="3588" max="3588" width="3.28515625" customWidth="1"/>
    <col min="3589" max="3589" width="3.5703125" customWidth="1"/>
    <col min="3590" max="3590" width="4.5703125" customWidth="1"/>
    <col min="3591" max="3591" width="3.5703125" customWidth="1"/>
    <col min="3592" max="3592" width="4.140625" customWidth="1"/>
    <col min="3593" max="3593" width="4.42578125" customWidth="1"/>
    <col min="3594" max="3595" width="3.5703125" customWidth="1"/>
    <col min="3596" max="3596" width="5.42578125" customWidth="1"/>
    <col min="3597" max="3598" width="3.5703125" customWidth="1"/>
    <col min="3599" max="3599" width="4.5703125" customWidth="1"/>
    <col min="3600" max="3601" width="3.5703125" customWidth="1"/>
    <col min="3602" max="3602" width="4.140625" customWidth="1"/>
    <col min="3603" max="3603" width="7.28515625" customWidth="1"/>
    <col min="3604" max="3604" width="6.42578125" customWidth="1"/>
    <col min="3605" max="3607" width="3.5703125" customWidth="1"/>
    <col min="3608" max="3608" width="3.7109375" customWidth="1"/>
    <col min="3609" max="3611" width="3.5703125" customWidth="1"/>
    <col min="3612" max="3612" width="4.140625" customWidth="1"/>
    <col min="3613" max="3624" width="3.5703125" customWidth="1"/>
    <col min="3625" max="3625" width="4" customWidth="1"/>
    <col min="3626" max="3633" width="3.5703125" customWidth="1"/>
    <col min="3634" max="3634" width="3.7109375" customWidth="1"/>
    <col min="3635" max="3637" width="3.5703125" customWidth="1"/>
    <col min="3638" max="3638" width="5.5703125" customWidth="1"/>
    <col min="3842" max="3842" width="4" customWidth="1"/>
    <col min="3843" max="3843" width="3.5703125" customWidth="1"/>
    <col min="3844" max="3844" width="3.28515625" customWidth="1"/>
    <col min="3845" max="3845" width="3.5703125" customWidth="1"/>
    <col min="3846" max="3846" width="4.5703125" customWidth="1"/>
    <col min="3847" max="3847" width="3.5703125" customWidth="1"/>
    <col min="3848" max="3848" width="4.140625" customWidth="1"/>
    <col min="3849" max="3849" width="4.42578125" customWidth="1"/>
    <col min="3850" max="3851" width="3.5703125" customWidth="1"/>
    <col min="3852" max="3852" width="5.42578125" customWidth="1"/>
    <col min="3853" max="3854" width="3.5703125" customWidth="1"/>
    <col min="3855" max="3855" width="4.5703125" customWidth="1"/>
    <col min="3856" max="3857" width="3.5703125" customWidth="1"/>
    <col min="3858" max="3858" width="4.140625" customWidth="1"/>
    <col min="3859" max="3859" width="7.28515625" customWidth="1"/>
    <col min="3860" max="3860" width="6.42578125" customWidth="1"/>
    <col min="3861" max="3863" width="3.5703125" customWidth="1"/>
    <col min="3864" max="3864" width="3.7109375" customWidth="1"/>
    <col min="3865" max="3867" width="3.5703125" customWidth="1"/>
    <col min="3868" max="3868" width="4.140625" customWidth="1"/>
    <col min="3869" max="3880" width="3.5703125" customWidth="1"/>
    <col min="3881" max="3881" width="4" customWidth="1"/>
    <col min="3882" max="3889" width="3.5703125" customWidth="1"/>
    <col min="3890" max="3890" width="3.7109375" customWidth="1"/>
    <col min="3891" max="3893" width="3.5703125" customWidth="1"/>
    <col min="3894" max="3894" width="5.5703125" customWidth="1"/>
    <col min="4098" max="4098" width="4" customWidth="1"/>
    <col min="4099" max="4099" width="3.5703125" customWidth="1"/>
    <col min="4100" max="4100" width="3.28515625" customWidth="1"/>
    <col min="4101" max="4101" width="3.5703125" customWidth="1"/>
    <col min="4102" max="4102" width="4.5703125" customWidth="1"/>
    <col min="4103" max="4103" width="3.5703125" customWidth="1"/>
    <col min="4104" max="4104" width="4.140625" customWidth="1"/>
    <col min="4105" max="4105" width="4.42578125" customWidth="1"/>
    <col min="4106" max="4107" width="3.5703125" customWidth="1"/>
    <col min="4108" max="4108" width="5.42578125" customWidth="1"/>
    <col min="4109" max="4110" width="3.5703125" customWidth="1"/>
    <col min="4111" max="4111" width="4.5703125" customWidth="1"/>
    <col min="4112" max="4113" width="3.5703125" customWidth="1"/>
    <col min="4114" max="4114" width="4.140625" customWidth="1"/>
    <col min="4115" max="4115" width="7.28515625" customWidth="1"/>
    <col min="4116" max="4116" width="6.42578125" customWidth="1"/>
    <col min="4117" max="4119" width="3.5703125" customWidth="1"/>
    <col min="4120" max="4120" width="3.7109375" customWidth="1"/>
    <col min="4121" max="4123" width="3.5703125" customWidth="1"/>
    <col min="4124" max="4124" width="4.140625" customWidth="1"/>
    <col min="4125" max="4136" width="3.5703125" customWidth="1"/>
    <col min="4137" max="4137" width="4" customWidth="1"/>
    <col min="4138" max="4145" width="3.5703125" customWidth="1"/>
    <col min="4146" max="4146" width="3.7109375" customWidth="1"/>
    <col min="4147" max="4149" width="3.5703125" customWidth="1"/>
    <col min="4150" max="4150" width="5.5703125" customWidth="1"/>
    <col min="4354" max="4354" width="4" customWidth="1"/>
    <col min="4355" max="4355" width="3.5703125" customWidth="1"/>
    <col min="4356" max="4356" width="3.28515625" customWidth="1"/>
    <col min="4357" max="4357" width="3.5703125" customWidth="1"/>
    <col min="4358" max="4358" width="4.5703125" customWidth="1"/>
    <col min="4359" max="4359" width="3.5703125" customWidth="1"/>
    <col min="4360" max="4360" width="4.140625" customWidth="1"/>
    <col min="4361" max="4361" width="4.42578125" customWidth="1"/>
    <col min="4362" max="4363" width="3.5703125" customWidth="1"/>
    <col min="4364" max="4364" width="5.42578125" customWidth="1"/>
    <col min="4365" max="4366" width="3.5703125" customWidth="1"/>
    <col min="4367" max="4367" width="4.5703125" customWidth="1"/>
    <col min="4368" max="4369" width="3.5703125" customWidth="1"/>
    <col min="4370" max="4370" width="4.140625" customWidth="1"/>
    <col min="4371" max="4371" width="7.28515625" customWidth="1"/>
    <col min="4372" max="4372" width="6.42578125" customWidth="1"/>
    <col min="4373" max="4375" width="3.5703125" customWidth="1"/>
    <col min="4376" max="4376" width="3.7109375" customWidth="1"/>
    <col min="4377" max="4379" width="3.5703125" customWidth="1"/>
    <col min="4380" max="4380" width="4.140625" customWidth="1"/>
    <col min="4381" max="4392" width="3.5703125" customWidth="1"/>
    <col min="4393" max="4393" width="4" customWidth="1"/>
    <col min="4394" max="4401" width="3.5703125" customWidth="1"/>
    <col min="4402" max="4402" width="3.7109375" customWidth="1"/>
    <col min="4403" max="4405" width="3.5703125" customWidth="1"/>
    <col min="4406" max="4406" width="5.5703125" customWidth="1"/>
    <col min="4610" max="4610" width="4" customWidth="1"/>
    <col min="4611" max="4611" width="3.5703125" customWidth="1"/>
    <col min="4612" max="4612" width="3.28515625" customWidth="1"/>
    <col min="4613" max="4613" width="3.5703125" customWidth="1"/>
    <col min="4614" max="4614" width="4.5703125" customWidth="1"/>
    <col min="4615" max="4615" width="3.5703125" customWidth="1"/>
    <col min="4616" max="4616" width="4.140625" customWidth="1"/>
    <col min="4617" max="4617" width="4.42578125" customWidth="1"/>
    <col min="4618" max="4619" width="3.5703125" customWidth="1"/>
    <col min="4620" max="4620" width="5.42578125" customWidth="1"/>
    <col min="4621" max="4622" width="3.5703125" customWidth="1"/>
    <col min="4623" max="4623" width="4.5703125" customWidth="1"/>
    <col min="4624" max="4625" width="3.5703125" customWidth="1"/>
    <col min="4626" max="4626" width="4.140625" customWidth="1"/>
    <col min="4627" max="4627" width="7.28515625" customWidth="1"/>
    <col min="4628" max="4628" width="6.42578125" customWidth="1"/>
    <col min="4629" max="4631" width="3.5703125" customWidth="1"/>
    <col min="4632" max="4632" width="3.7109375" customWidth="1"/>
    <col min="4633" max="4635" width="3.5703125" customWidth="1"/>
    <col min="4636" max="4636" width="4.140625" customWidth="1"/>
    <col min="4637" max="4648" width="3.5703125" customWidth="1"/>
    <col min="4649" max="4649" width="4" customWidth="1"/>
    <col min="4650" max="4657" width="3.5703125" customWidth="1"/>
    <col min="4658" max="4658" width="3.7109375" customWidth="1"/>
    <col min="4659" max="4661" width="3.5703125" customWidth="1"/>
    <col min="4662" max="4662" width="5.5703125" customWidth="1"/>
    <col min="4866" max="4866" width="4" customWidth="1"/>
    <col min="4867" max="4867" width="3.5703125" customWidth="1"/>
    <col min="4868" max="4868" width="3.28515625" customWidth="1"/>
    <col min="4869" max="4869" width="3.5703125" customWidth="1"/>
    <col min="4870" max="4870" width="4.5703125" customWidth="1"/>
    <col min="4871" max="4871" width="3.5703125" customWidth="1"/>
    <col min="4872" max="4872" width="4.140625" customWidth="1"/>
    <col min="4873" max="4873" width="4.42578125" customWidth="1"/>
    <col min="4874" max="4875" width="3.5703125" customWidth="1"/>
    <col min="4876" max="4876" width="5.42578125" customWidth="1"/>
    <col min="4877" max="4878" width="3.5703125" customWidth="1"/>
    <col min="4879" max="4879" width="4.5703125" customWidth="1"/>
    <col min="4880" max="4881" width="3.5703125" customWidth="1"/>
    <col min="4882" max="4882" width="4.140625" customWidth="1"/>
    <col min="4883" max="4883" width="7.28515625" customWidth="1"/>
    <col min="4884" max="4884" width="6.42578125" customWidth="1"/>
    <col min="4885" max="4887" width="3.5703125" customWidth="1"/>
    <col min="4888" max="4888" width="3.7109375" customWidth="1"/>
    <col min="4889" max="4891" width="3.5703125" customWidth="1"/>
    <col min="4892" max="4892" width="4.140625" customWidth="1"/>
    <col min="4893" max="4904" width="3.5703125" customWidth="1"/>
    <col min="4905" max="4905" width="4" customWidth="1"/>
    <col min="4906" max="4913" width="3.5703125" customWidth="1"/>
    <col min="4914" max="4914" width="3.7109375" customWidth="1"/>
    <col min="4915" max="4917" width="3.5703125" customWidth="1"/>
    <col min="4918" max="4918" width="5.5703125" customWidth="1"/>
    <col min="5122" max="5122" width="4" customWidth="1"/>
    <col min="5123" max="5123" width="3.5703125" customWidth="1"/>
    <col min="5124" max="5124" width="3.28515625" customWidth="1"/>
    <col min="5125" max="5125" width="3.5703125" customWidth="1"/>
    <col min="5126" max="5126" width="4.5703125" customWidth="1"/>
    <col min="5127" max="5127" width="3.5703125" customWidth="1"/>
    <col min="5128" max="5128" width="4.140625" customWidth="1"/>
    <col min="5129" max="5129" width="4.42578125" customWidth="1"/>
    <col min="5130" max="5131" width="3.5703125" customWidth="1"/>
    <col min="5132" max="5132" width="5.42578125" customWidth="1"/>
    <col min="5133" max="5134" width="3.5703125" customWidth="1"/>
    <col min="5135" max="5135" width="4.5703125" customWidth="1"/>
    <col min="5136" max="5137" width="3.5703125" customWidth="1"/>
    <col min="5138" max="5138" width="4.140625" customWidth="1"/>
    <col min="5139" max="5139" width="7.28515625" customWidth="1"/>
    <col min="5140" max="5140" width="6.42578125" customWidth="1"/>
    <col min="5141" max="5143" width="3.5703125" customWidth="1"/>
    <col min="5144" max="5144" width="3.7109375" customWidth="1"/>
    <col min="5145" max="5147" width="3.5703125" customWidth="1"/>
    <col min="5148" max="5148" width="4.140625" customWidth="1"/>
    <col min="5149" max="5160" width="3.5703125" customWidth="1"/>
    <col min="5161" max="5161" width="4" customWidth="1"/>
    <col min="5162" max="5169" width="3.5703125" customWidth="1"/>
    <col min="5170" max="5170" width="3.7109375" customWidth="1"/>
    <col min="5171" max="5173" width="3.5703125" customWidth="1"/>
    <col min="5174" max="5174" width="5.5703125" customWidth="1"/>
    <col min="5378" max="5378" width="4" customWidth="1"/>
    <col min="5379" max="5379" width="3.5703125" customWidth="1"/>
    <col min="5380" max="5380" width="3.28515625" customWidth="1"/>
    <col min="5381" max="5381" width="3.5703125" customWidth="1"/>
    <col min="5382" max="5382" width="4.5703125" customWidth="1"/>
    <col min="5383" max="5383" width="3.5703125" customWidth="1"/>
    <col min="5384" max="5384" width="4.140625" customWidth="1"/>
    <col min="5385" max="5385" width="4.42578125" customWidth="1"/>
    <col min="5386" max="5387" width="3.5703125" customWidth="1"/>
    <col min="5388" max="5388" width="5.42578125" customWidth="1"/>
    <col min="5389" max="5390" width="3.5703125" customWidth="1"/>
    <col min="5391" max="5391" width="4.5703125" customWidth="1"/>
    <col min="5392" max="5393" width="3.5703125" customWidth="1"/>
    <col min="5394" max="5394" width="4.140625" customWidth="1"/>
    <col min="5395" max="5395" width="7.28515625" customWidth="1"/>
    <col min="5396" max="5396" width="6.42578125" customWidth="1"/>
    <col min="5397" max="5399" width="3.5703125" customWidth="1"/>
    <col min="5400" max="5400" width="3.7109375" customWidth="1"/>
    <col min="5401" max="5403" width="3.5703125" customWidth="1"/>
    <col min="5404" max="5404" width="4.140625" customWidth="1"/>
    <col min="5405" max="5416" width="3.5703125" customWidth="1"/>
    <col min="5417" max="5417" width="4" customWidth="1"/>
    <col min="5418" max="5425" width="3.5703125" customWidth="1"/>
    <col min="5426" max="5426" width="3.7109375" customWidth="1"/>
    <col min="5427" max="5429" width="3.5703125" customWidth="1"/>
    <col min="5430" max="5430" width="5.5703125" customWidth="1"/>
    <col min="5634" max="5634" width="4" customWidth="1"/>
    <col min="5635" max="5635" width="3.5703125" customWidth="1"/>
    <col min="5636" max="5636" width="3.28515625" customWidth="1"/>
    <col min="5637" max="5637" width="3.5703125" customWidth="1"/>
    <col min="5638" max="5638" width="4.5703125" customWidth="1"/>
    <col min="5639" max="5639" width="3.5703125" customWidth="1"/>
    <col min="5640" max="5640" width="4.140625" customWidth="1"/>
    <col min="5641" max="5641" width="4.42578125" customWidth="1"/>
    <col min="5642" max="5643" width="3.5703125" customWidth="1"/>
    <col min="5644" max="5644" width="5.42578125" customWidth="1"/>
    <col min="5645" max="5646" width="3.5703125" customWidth="1"/>
    <col min="5647" max="5647" width="4.5703125" customWidth="1"/>
    <col min="5648" max="5649" width="3.5703125" customWidth="1"/>
    <col min="5650" max="5650" width="4.140625" customWidth="1"/>
    <col min="5651" max="5651" width="7.28515625" customWidth="1"/>
    <col min="5652" max="5652" width="6.42578125" customWidth="1"/>
    <col min="5653" max="5655" width="3.5703125" customWidth="1"/>
    <col min="5656" max="5656" width="3.7109375" customWidth="1"/>
    <col min="5657" max="5659" width="3.5703125" customWidth="1"/>
    <col min="5660" max="5660" width="4.140625" customWidth="1"/>
    <col min="5661" max="5672" width="3.5703125" customWidth="1"/>
    <col min="5673" max="5673" width="4" customWidth="1"/>
    <col min="5674" max="5681" width="3.5703125" customWidth="1"/>
    <col min="5682" max="5682" width="3.7109375" customWidth="1"/>
    <col min="5683" max="5685" width="3.5703125" customWidth="1"/>
    <col min="5686" max="5686" width="5.5703125" customWidth="1"/>
    <col min="5890" max="5890" width="4" customWidth="1"/>
    <col min="5891" max="5891" width="3.5703125" customWidth="1"/>
    <col min="5892" max="5892" width="3.28515625" customWidth="1"/>
    <col min="5893" max="5893" width="3.5703125" customWidth="1"/>
    <col min="5894" max="5894" width="4.5703125" customWidth="1"/>
    <col min="5895" max="5895" width="3.5703125" customWidth="1"/>
    <col min="5896" max="5896" width="4.140625" customWidth="1"/>
    <col min="5897" max="5897" width="4.42578125" customWidth="1"/>
    <col min="5898" max="5899" width="3.5703125" customWidth="1"/>
    <col min="5900" max="5900" width="5.42578125" customWidth="1"/>
    <col min="5901" max="5902" width="3.5703125" customWidth="1"/>
    <col min="5903" max="5903" width="4.5703125" customWidth="1"/>
    <col min="5904" max="5905" width="3.5703125" customWidth="1"/>
    <col min="5906" max="5906" width="4.140625" customWidth="1"/>
    <col min="5907" max="5907" width="7.28515625" customWidth="1"/>
    <col min="5908" max="5908" width="6.42578125" customWidth="1"/>
    <col min="5909" max="5911" width="3.5703125" customWidth="1"/>
    <col min="5912" max="5912" width="3.7109375" customWidth="1"/>
    <col min="5913" max="5915" width="3.5703125" customWidth="1"/>
    <col min="5916" max="5916" width="4.140625" customWidth="1"/>
    <col min="5917" max="5928" width="3.5703125" customWidth="1"/>
    <col min="5929" max="5929" width="4" customWidth="1"/>
    <col min="5930" max="5937" width="3.5703125" customWidth="1"/>
    <col min="5938" max="5938" width="3.7109375" customWidth="1"/>
    <col min="5939" max="5941" width="3.5703125" customWidth="1"/>
    <col min="5942" max="5942" width="5.5703125" customWidth="1"/>
    <col min="6146" max="6146" width="4" customWidth="1"/>
    <col min="6147" max="6147" width="3.5703125" customWidth="1"/>
    <col min="6148" max="6148" width="3.28515625" customWidth="1"/>
    <col min="6149" max="6149" width="3.5703125" customWidth="1"/>
    <col min="6150" max="6150" width="4.5703125" customWidth="1"/>
    <col min="6151" max="6151" width="3.5703125" customWidth="1"/>
    <col min="6152" max="6152" width="4.140625" customWidth="1"/>
    <col min="6153" max="6153" width="4.42578125" customWidth="1"/>
    <col min="6154" max="6155" width="3.5703125" customWidth="1"/>
    <col min="6156" max="6156" width="5.42578125" customWidth="1"/>
    <col min="6157" max="6158" width="3.5703125" customWidth="1"/>
    <col min="6159" max="6159" width="4.5703125" customWidth="1"/>
    <col min="6160" max="6161" width="3.5703125" customWidth="1"/>
    <col min="6162" max="6162" width="4.140625" customWidth="1"/>
    <col min="6163" max="6163" width="7.28515625" customWidth="1"/>
    <col min="6164" max="6164" width="6.42578125" customWidth="1"/>
    <col min="6165" max="6167" width="3.5703125" customWidth="1"/>
    <col min="6168" max="6168" width="3.7109375" customWidth="1"/>
    <col min="6169" max="6171" width="3.5703125" customWidth="1"/>
    <col min="6172" max="6172" width="4.140625" customWidth="1"/>
    <col min="6173" max="6184" width="3.5703125" customWidth="1"/>
    <col min="6185" max="6185" width="4" customWidth="1"/>
    <col min="6186" max="6193" width="3.5703125" customWidth="1"/>
    <col min="6194" max="6194" width="3.7109375" customWidth="1"/>
    <col min="6195" max="6197" width="3.5703125" customWidth="1"/>
    <col min="6198" max="6198" width="5.5703125" customWidth="1"/>
    <col min="6402" max="6402" width="4" customWidth="1"/>
    <col min="6403" max="6403" width="3.5703125" customWidth="1"/>
    <col min="6404" max="6404" width="3.28515625" customWidth="1"/>
    <col min="6405" max="6405" width="3.5703125" customWidth="1"/>
    <col min="6406" max="6406" width="4.5703125" customWidth="1"/>
    <col min="6407" max="6407" width="3.5703125" customWidth="1"/>
    <col min="6408" max="6408" width="4.140625" customWidth="1"/>
    <col min="6409" max="6409" width="4.42578125" customWidth="1"/>
    <col min="6410" max="6411" width="3.5703125" customWidth="1"/>
    <col min="6412" max="6412" width="5.42578125" customWidth="1"/>
    <col min="6413" max="6414" width="3.5703125" customWidth="1"/>
    <col min="6415" max="6415" width="4.5703125" customWidth="1"/>
    <col min="6416" max="6417" width="3.5703125" customWidth="1"/>
    <col min="6418" max="6418" width="4.140625" customWidth="1"/>
    <col min="6419" max="6419" width="7.28515625" customWidth="1"/>
    <col min="6420" max="6420" width="6.42578125" customWidth="1"/>
    <col min="6421" max="6423" width="3.5703125" customWidth="1"/>
    <col min="6424" max="6424" width="3.7109375" customWidth="1"/>
    <col min="6425" max="6427" width="3.5703125" customWidth="1"/>
    <col min="6428" max="6428" width="4.140625" customWidth="1"/>
    <col min="6429" max="6440" width="3.5703125" customWidth="1"/>
    <col min="6441" max="6441" width="4" customWidth="1"/>
    <col min="6442" max="6449" width="3.5703125" customWidth="1"/>
    <col min="6450" max="6450" width="3.7109375" customWidth="1"/>
    <col min="6451" max="6453" width="3.5703125" customWidth="1"/>
    <col min="6454" max="6454" width="5.5703125" customWidth="1"/>
    <col min="6658" max="6658" width="4" customWidth="1"/>
    <col min="6659" max="6659" width="3.5703125" customWidth="1"/>
    <col min="6660" max="6660" width="3.28515625" customWidth="1"/>
    <col min="6661" max="6661" width="3.5703125" customWidth="1"/>
    <col min="6662" max="6662" width="4.5703125" customWidth="1"/>
    <col min="6663" max="6663" width="3.5703125" customWidth="1"/>
    <col min="6664" max="6664" width="4.140625" customWidth="1"/>
    <col min="6665" max="6665" width="4.42578125" customWidth="1"/>
    <col min="6666" max="6667" width="3.5703125" customWidth="1"/>
    <col min="6668" max="6668" width="5.42578125" customWidth="1"/>
    <col min="6669" max="6670" width="3.5703125" customWidth="1"/>
    <col min="6671" max="6671" width="4.5703125" customWidth="1"/>
    <col min="6672" max="6673" width="3.5703125" customWidth="1"/>
    <col min="6674" max="6674" width="4.140625" customWidth="1"/>
    <col min="6675" max="6675" width="7.28515625" customWidth="1"/>
    <col min="6676" max="6676" width="6.42578125" customWidth="1"/>
    <col min="6677" max="6679" width="3.5703125" customWidth="1"/>
    <col min="6680" max="6680" width="3.7109375" customWidth="1"/>
    <col min="6681" max="6683" width="3.5703125" customWidth="1"/>
    <col min="6684" max="6684" width="4.140625" customWidth="1"/>
    <col min="6685" max="6696" width="3.5703125" customWidth="1"/>
    <col min="6697" max="6697" width="4" customWidth="1"/>
    <col min="6698" max="6705" width="3.5703125" customWidth="1"/>
    <col min="6706" max="6706" width="3.7109375" customWidth="1"/>
    <col min="6707" max="6709" width="3.5703125" customWidth="1"/>
    <col min="6710" max="6710" width="5.5703125" customWidth="1"/>
    <col min="6914" max="6914" width="4" customWidth="1"/>
    <col min="6915" max="6915" width="3.5703125" customWidth="1"/>
    <col min="6916" max="6916" width="3.28515625" customWidth="1"/>
    <col min="6917" max="6917" width="3.5703125" customWidth="1"/>
    <col min="6918" max="6918" width="4.5703125" customWidth="1"/>
    <col min="6919" max="6919" width="3.5703125" customWidth="1"/>
    <col min="6920" max="6920" width="4.140625" customWidth="1"/>
    <col min="6921" max="6921" width="4.42578125" customWidth="1"/>
    <col min="6922" max="6923" width="3.5703125" customWidth="1"/>
    <col min="6924" max="6924" width="5.42578125" customWidth="1"/>
    <col min="6925" max="6926" width="3.5703125" customWidth="1"/>
    <col min="6927" max="6927" width="4.5703125" customWidth="1"/>
    <col min="6928" max="6929" width="3.5703125" customWidth="1"/>
    <col min="6930" max="6930" width="4.140625" customWidth="1"/>
    <col min="6931" max="6931" width="7.28515625" customWidth="1"/>
    <col min="6932" max="6932" width="6.42578125" customWidth="1"/>
    <col min="6933" max="6935" width="3.5703125" customWidth="1"/>
    <col min="6936" max="6936" width="3.7109375" customWidth="1"/>
    <col min="6937" max="6939" width="3.5703125" customWidth="1"/>
    <col min="6940" max="6940" width="4.140625" customWidth="1"/>
    <col min="6941" max="6952" width="3.5703125" customWidth="1"/>
    <col min="6953" max="6953" width="4" customWidth="1"/>
    <col min="6954" max="6961" width="3.5703125" customWidth="1"/>
    <col min="6962" max="6962" width="3.7109375" customWidth="1"/>
    <col min="6963" max="6965" width="3.5703125" customWidth="1"/>
    <col min="6966" max="6966" width="5.5703125" customWidth="1"/>
    <col min="7170" max="7170" width="4" customWidth="1"/>
    <col min="7171" max="7171" width="3.5703125" customWidth="1"/>
    <col min="7172" max="7172" width="3.28515625" customWidth="1"/>
    <col min="7173" max="7173" width="3.5703125" customWidth="1"/>
    <col min="7174" max="7174" width="4.5703125" customWidth="1"/>
    <col min="7175" max="7175" width="3.5703125" customWidth="1"/>
    <col min="7176" max="7176" width="4.140625" customWidth="1"/>
    <col min="7177" max="7177" width="4.42578125" customWidth="1"/>
    <col min="7178" max="7179" width="3.5703125" customWidth="1"/>
    <col min="7180" max="7180" width="5.42578125" customWidth="1"/>
    <col min="7181" max="7182" width="3.5703125" customWidth="1"/>
    <col min="7183" max="7183" width="4.5703125" customWidth="1"/>
    <col min="7184" max="7185" width="3.5703125" customWidth="1"/>
    <col min="7186" max="7186" width="4.140625" customWidth="1"/>
    <col min="7187" max="7187" width="7.28515625" customWidth="1"/>
    <col min="7188" max="7188" width="6.42578125" customWidth="1"/>
    <col min="7189" max="7191" width="3.5703125" customWidth="1"/>
    <col min="7192" max="7192" width="3.7109375" customWidth="1"/>
    <col min="7193" max="7195" width="3.5703125" customWidth="1"/>
    <col min="7196" max="7196" width="4.140625" customWidth="1"/>
    <col min="7197" max="7208" width="3.5703125" customWidth="1"/>
    <col min="7209" max="7209" width="4" customWidth="1"/>
    <col min="7210" max="7217" width="3.5703125" customWidth="1"/>
    <col min="7218" max="7218" width="3.7109375" customWidth="1"/>
    <col min="7219" max="7221" width="3.5703125" customWidth="1"/>
    <col min="7222" max="7222" width="5.5703125" customWidth="1"/>
    <col min="7426" max="7426" width="4" customWidth="1"/>
    <col min="7427" max="7427" width="3.5703125" customWidth="1"/>
    <col min="7428" max="7428" width="3.28515625" customWidth="1"/>
    <col min="7429" max="7429" width="3.5703125" customWidth="1"/>
    <col min="7430" max="7430" width="4.5703125" customWidth="1"/>
    <col min="7431" max="7431" width="3.5703125" customWidth="1"/>
    <col min="7432" max="7432" width="4.140625" customWidth="1"/>
    <col min="7433" max="7433" width="4.42578125" customWidth="1"/>
    <col min="7434" max="7435" width="3.5703125" customWidth="1"/>
    <col min="7436" max="7436" width="5.42578125" customWidth="1"/>
    <col min="7437" max="7438" width="3.5703125" customWidth="1"/>
    <col min="7439" max="7439" width="4.5703125" customWidth="1"/>
    <col min="7440" max="7441" width="3.5703125" customWidth="1"/>
    <col min="7442" max="7442" width="4.140625" customWidth="1"/>
    <col min="7443" max="7443" width="7.28515625" customWidth="1"/>
    <col min="7444" max="7444" width="6.42578125" customWidth="1"/>
    <col min="7445" max="7447" width="3.5703125" customWidth="1"/>
    <col min="7448" max="7448" width="3.7109375" customWidth="1"/>
    <col min="7449" max="7451" width="3.5703125" customWidth="1"/>
    <col min="7452" max="7452" width="4.140625" customWidth="1"/>
    <col min="7453" max="7464" width="3.5703125" customWidth="1"/>
    <col min="7465" max="7465" width="4" customWidth="1"/>
    <col min="7466" max="7473" width="3.5703125" customWidth="1"/>
    <col min="7474" max="7474" width="3.7109375" customWidth="1"/>
    <col min="7475" max="7477" width="3.5703125" customWidth="1"/>
    <col min="7478" max="7478" width="5.5703125" customWidth="1"/>
    <col min="7682" max="7682" width="4" customWidth="1"/>
    <col min="7683" max="7683" width="3.5703125" customWidth="1"/>
    <col min="7684" max="7684" width="3.28515625" customWidth="1"/>
    <col min="7685" max="7685" width="3.5703125" customWidth="1"/>
    <col min="7686" max="7686" width="4.5703125" customWidth="1"/>
    <col min="7687" max="7687" width="3.5703125" customWidth="1"/>
    <col min="7688" max="7688" width="4.140625" customWidth="1"/>
    <col min="7689" max="7689" width="4.42578125" customWidth="1"/>
    <col min="7690" max="7691" width="3.5703125" customWidth="1"/>
    <col min="7692" max="7692" width="5.42578125" customWidth="1"/>
    <col min="7693" max="7694" width="3.5703125" customWidth="1"/>
    <col min="7695" max="7695" width="4.5703125" customWidth="1"/>
    <col min="7696" max="7697" width="3.5703125" customWidth="1"/>
    <col min="7698" max="7698" width="4.140625" customWidth="1"/>
    <col min="7699" max="7699" width="7.28515625" customWidth="1"/>
    <col min="7700" max="7700" width="6.42578125" customWidth="1"/>
    <col min="7701" max="7703" width="3.5703125" customWidth="1"/>
    <col min="7704" max="7704" width="3.7109375" customWidth="1"/>
    <col min="7705" max="7707" width="3.5703125" customWidth="1"/>
    <col min="7708" max="7708" width="4.140625" customWidth="1"/>
    <col min="7709" max="7720" width="3.5703125" customWidth="1"/>
    <col min="7721" max="7721" width="4" customWidth="1"/>
    <col min="7722" max="7729" width="3.5703125" customWidth="1"/>
    <col min="7730" max="7730" width="3.7109375" customWidth="1"/>
    <col min="7731" max="7733" width="3.5703125" customWidth="1"/>
    <col min="7734" max="7734" width="5.5703125" customWidth="1"/>
    <col min="7938" max="7938" width="4" customWidth="1"/>
    <col min="7939" max="7939" width="3.5703125" customWidth="1"/>
    <col min="7940" max="7940" width="3.28515625" customWidth="1"/>
    <col min="7941" max="7941" width="3.5703125" customWidth="1"/>
    <col min="7942" max="7942" width="4.5703125" customWidth="1"/>
    <col min="7943" max="7943" width="3.5703125" customWidth="1"/>
    <col min="7944" max="7944" width="4.140625" customWidth="1"/>
    <col min="7945" max="7945" width="4.42578125" customWidth="1"/>
    <col min="7946" max="7947" width="3.5703125" customWidth="1"/>
    <col min="7948" max="7948" width="5.42578125" customWidth="1"/>
    <col min="7949" max="7950" width="3.5703125" customWidth="1"/>
    <col min="7951" max="7951" width="4.5703125" customWidth="1"/>
    <col min="7952" max="7953" width="3.5703125" customWidth="1"/>
    <col min="7954" max="7954" width="4.140625" customWidth="1"/>
    <col min="7955" max="7955" width="7.28515625" customWidth="1"/>
    <col min="7956" max="7956" width="6.42578125" customWidth="1"/>
    <col min="7957" max="7959" width="3.5703125" customWidth="1"/>
    <col min="7960" max="7960" width="3.7109375" customWidth="1"/>
    <col min="7961" max="7963" width="3.5703125" customWidth="1"/>
    <col min="7964" max="7964" width="4.140625" customWidth="1"/>
    <col min="7965" max="7976" width="3.5703125" customWidth="1"/>
    <col min="7977" max="7977" width="4" customWidth="1"/>
    <col min="7978" max="7985" width="3.5703125" customWidth="1"/>
    <col min="7986" max="7986" width="3.7109375" customWidth="1"/>
    <col min="7987" max="7989" width="3.5703125" customWidth="1"/>
    <col min="7990" max="7990" width="5.5703125" customWidth="1"/>
    <col min="8194" max="8194" width="4" customWidth="1"/>
    <col min="8195" max="8195" width="3.5703125" customWidth="1"/>
    <col min="8196" max="8196" width="3.28515625" customWidth="1"/>
    <col min="8197" max="8197" width="3.5703125" customWidth="1"/>
    <col min="8198" max="8198" width="4.5703125" customWidth="1"/>
    <col min="8199" max="8199" width="3.5703125" customWidth="1"/>
    <col min="8200" max="8200" width="4.140625" customWidth="1"/>
    <col min="8201" max="8201" width="4.42578125" customWidth="1"/>
    <col min="8202" max="8203" width="3.5703125" customWidth="1"/>
    <col min="8204" max="8204" width="5.42578125" customWidth="1"/>
    <col min="8205" max="8206" width="3.5703125" customWidth="1"/>
    <col min="8207" max="8207" width="4.5703125" customWidth="1"/>
    <col min="8208" max="8209" width="3.5703125" customWidth="1"/>
    <col min="8210" max="8210" width="4.140625" customWidth="1"/>
    <col min="8211" max="8211" width="7.28515625" customWidth="1"/>
    <col min="8212" max="8212" width="6.42578125" customWidth="1"/>
    <col min="8213" max="8215" width="3.5703125" customWidth="1"/>
    <col min="8216" max="8216" width="3.7109375" customWidth="1"/>
    <col min="8217" max="8219" width="3.5703125" customWidth="1"/>
    <col min="8220" max="8220" width="4.140625" customWidth="1"/>
    <col min="8221" max="8232" width="3.5703125" customWidth="1"/>
    <col min="8233" max="8233" width="4" customWidth="1"/>
    <col min="8234" max="8241" width="3.5703125" customWidth="1"/>
    <col min="8242" max="8242" width="3.7109375" customWidth="1"/>
    <col min="8243" max="8245" width="3.5703125" customWidth="1"/>
    <col min="8246" max="8246" width="5.5703125" customWidth="1"/>
    <col min="8450" max="8450" width="4" customWidth="1"/>
    <col min="8451" max="8451" width="3.5703125" customWidth="1"/>
    <col min="8452" max="8452" width="3.28515625" customWidth="1"/>
    <col min="8453" max="8453" width="3.5703125" customWidth="1"/>
    <col min="8454" max="8454" width="4.5703125" customWidth="1"/>
    <col min="8455" max="8455" width="3.5703125" customWidth="1"/>
    <col min="8456" max="8456" width="4.140625" customWidth="1"/>
    <col min="8457" max="8457" width="4.42578125" customWidth="1"/>
    <col min="8458" max="8459" width="3.5703125" customWidth="1"/>
    <col min="8460" max="8460" width="5.42578125" customWidth="1"/>
    <col min="8461" max="8462" width="3.5703125" customWidth="1"/>
    <col min="8463" max="8463" width="4.5703125" customWidth="1"/>
    <col min="8464" max="8465" width="3.5703125" customWidth="1"/>
    <col min="8466" max="8466" width="4.140625" customWidth="1"/>
    <col min="8467" max="8467" width="7.28515625" customWidth="1"/>
    <col min="8468" max="8468" width="6.42578125" customWidth="1"/>
    <col min="8469" max="8471" width="3.5703125" customWidth="1"/>
    <col min="8472" max="8472" width="3.7109375" customWidth="1"/>
    <col min="8473" max="8475" width="3.5703125" customWidth="1"/>
    <col min="8476" max="8476" width="4.140625" customWidth="1"/>
    <col min="8477" max="8488" width="3.5703125" customWidth="1"/>
    <col min="8489" max="8489" width="4" customWidth="1"/>
    <col min="8490" max="8497" width="3.5703125" customWidth="1"/>
    <col min="8498" max="8498" width="3.7109375" customWidth="1"/>
    <col min="8499" max="8501" width="3.5703125" customWidth="1"/>
    <col min="8502" max="8502" width="5.5703125" customWidth="1"/>
    <col min="8706" max="8706" width="4" customWidth="1"/>
    <col min="8707" max="8707" width="3.5703125" customWidth="1"/>
    <col min="8708" max="8708" width="3.28515625" customWidth="1"/>
    <col min="8709" max="8709" width="3.5703125" customWidth="1"/>
    <col min="8710" max="8710" width="4.5703125" customWidth="1"/>
    <col min="8711" max="8711" width="3.5703125" customWidth="1"/>
    <col min="8712" max="8712" width="4.140625" customWidth="1"/>
    <col min="8713" max="8713" width="4.42578125" customWidth="1"/>
    <col min="8714" max="8715" width="3.5703125" customWidth="1"/>
    <col min="8716" max="8716" width="5.42578125" customWidth="1"/>
    <col min="8717" max="8718" width="3.5703125" customWidth="1"/>
    <col min="8719" max="8719" width="4.5703125" customWidth="1"/>
    <col min="8720" max="8721" width="3.5703125" customWidth="1"/>
    <col min="8722" max="8722" width="4.140625" customWidth="1"/>
    <col min="8723" max="8723" width="7.28515625" customWidth="1"/>
    <col min="8724" max="8724" width="6.42578125" customWidth="1"/>
    <col min="8725" max="8727" width="3.5703125" customWidth="1"/>
    <col min="8728" max="8728" width="3.7109375" customWidth="1"/>
    <col min="8729" max="8731" width="3.5703125" customWidth="1"/>
    <col min="8732" max="8732" width="4.140625" customWidth="1"/>
    <col min="8733" max="8744" width="3.5703125" customWidth="1"/>
    <col min="8745" max="8745" width="4" customWidth="1"/>
    <col min="8746" max="8753" width="3.5703125" customWidth="1"/>
    <col min="8754" max="8754" width="3.7109375" customWidth="1"/>
    <col min="8755" max="8757" width="3.5703125" customWidth="1"/>
    <col min="8758" max="8758" width="5.5703125" customWidth="1"/>
    <col min="8962" max="8962" width="4" customWidth="1"/>
    <col min="8963" max="8963" width="3.5703125" customWidth="1"/>
    <col min="8964" max="8964" width="3.28515625" customWidth="1"/>
    <col min="8965" max="8965" width="3.5703125" customWidth="1"/>
    <col min="8966" max="8966" width="4.5703125" customWidth="1"/>
    <col min="8967" max="8967" width="3.5703125" customWidth="1"/>
    <col min="8968" max="8968" width="4.140625" customWidth="1"/>
    <col min="8969" max="8969" width="4.42578125" customWidth="1"/>
    <col min="8970" max="8971" width="3.5703125" customWidth="1"/>
    <col min="8972" max="8972" width="5.42578125" customWidth="1"/>
    <col min="8973" max="8974" width="3.5703125" customWidth="1"/>
    <col min="8975" max="8975" width="4.5703125" customWidth="1"/>
    <col min="8976" max="8977" width="3.5703125" customWidth="1"/>
    <col min="8978" max="8978" width="4.140625" customWidth="1"/>
    <col min="8979" max="8979" width="7.28515625" customWidth="1"/>
    <col min="8980" max="8980" width="6.42578125" customWidth="1"/>
    <col min="8981" max="8983" width="3.5703125" customWidth="1"/>
    <col min="8984" max="8984" width="3.7109375" customWidth="1"/>
    <col min="8985" max="8987" width="3.5703125" customWidth="1"/>
    <col min="8988" max="8988" width="4.140625" customWidth="1"/>
    <col min="8989" max="9000" width="3.5703125" customWidth="1"/>
    <col min="9001" max="9001" width="4" customWidth="1"/>
    <col min="9002" max="9009" width="3.5703125" customWidth="1"/>
    <col min="9010" max="9010" width="3.7109375" customWidth="1"/>
    <col min="9011" max="9013" width="3.5703125" customWidth="1"/>
    <col min="9014" max="9014" width="5.5703125" customWidth="1"/>
    <col min="9218" max="9218" width="4" customWidth="1"/>
    <col min="9219" max="9219" width="3.5703125" customWidth="1"/>
    <col min="9220" max="9220" width="3.28515625" customWidth="1"/>
    <col min="9221" max="9221" width="3.5703125" customWidth="1"/>
    <col min="9222" max="9222" width="4.5703125" customWidth="1"/>
    <col min="9223" max="9223" width="3.5703125" customWidth="1"/>
    <col min="9224" max="9224" width="4.140625" customWidth="1"/>
    <col min="9225" max="9225" width="4.42578125" customWidth="1"/>
    <col min="9226" max="9227" width="3.5703125" customWidth="1"/>
    <col min="9228" max="9228" width="5.42578125" customWidth="1"/>
    <col min="9229" max="9230" width="3.5703125" customWidth="1"/>
    <col min="9231" max="9231" width="4.5703125" customWidth="1"/>
    <col min="9232" max="9233" width="3.5703125" customWidth="1"/>
    <col min="9234" max="9234" width="4.140625" customWidth="1"/>
    <col min="9235" max="9235" width="7.28515625" customWidth="1"/>
    <col min="9236" max="9236" width="6.42578125" customWidth="1"/>
    <col min="9237" max="9239" width="3.5703125" customWidth="1"/>
    <col min="9240" max="9240" width="3.7109375" customWidth="1"/>
    <col min="9241" max="9243" width="3.5703125" customWidth="1"/>
    <col min="9244" max="9244" width="4.140625" customWidth="1"/>
    <col min="9245" max="9256" width="3.5703125" customWidth="1"/>
    <col min="9257" max="9257" width="4" customWidth="1"/>
    <col min="9258" max="9265" width="3.5703125" customWidth="1"/>
    <col min="9266" max="9266" width="3.7109375" customWidth="1"/>
    <col min="9267" max="9269" width="3.5703125" customWidth="1"/>
    <col min="9270" max="9270" width="5.5703125" customWidth="1"/>
    <col min="9474" max="9474" width="4" customWidth="1"/>
    <col min="9475" max="9475" width="3.5703125" customWidth="1"/>
    <col min="9476" max="9476" width="3.28515625" customWidth="1"/>
    <col min="9477" max="9477" width="3.5703125" customWidth="1"/>
    <col min="9478" max="9478" width="4.5703125" customWidth="1"/>
    <col min="9479" max="9479" width="3.5703125" customWidth="1"/>
    <col min="9480" max="9480" width="4.140625" customWidth="1"/>
    <col min="9481" max="9481" width="4.42578125" customWidth="1"/>
    <col min="9482" max="9483" width="3.5703125" customWidth="1"/>
    <col min="9484" max="9484" width="5.42578125" customWidth="1"/>
    <col min="9485" max="9486" width="3.5703125" customWidth="1"/>
    <col min="9487" max="9487" width="4.5703125" customWidth="1"/>
    <col min="9488" max="9489" width="3.5703125" customWidth="1"/>
    <col min="9490" max="9490" width="4.140625" customWidth="1"/>
    <col min="9491" max="9491" width="7.28515625" customWidth="1"/>
    <col min="9492" max="9492" width="6.42578125" customWidth="1"/>
    <col min="9493" max="9495" width="3.5703125" customWidth="1"/>
    <col min="9496" max="9496" width="3.7109375" customWidth="1"/>
    <col min="9497" max="9499" width="3.5703125" customWidth="1"/>
    <col min="9500" max="9500" width="4.140625" customWidth="1"/>
    <col min="9501" max="9512" width="3.5703125" customWidth="1"/>
    <col min="9513" max="9513" width="4" customWidth="1"/>
    <col min="9514" max="9521" width="3.5703125" customWidth="1"/>
    <col min="9522" max="9522" width="3.7109375" customWidth="1"/>
    <col min="9523" max="9525" width="3.5703125" customWidth="1"/>
    <col min="9526" max="9526" width="5.5703125" customWidth="1"/>
    <col min="9730" max="9730" width="4" customWidth="1"/>
    <col min="9731" max="9731" width="3.5703125" customWidth="1"/>
    <col min="9732" max="9732" width="3.28515625" customWidth="1"/>
    <col min="9733" max="9733" width="3.5703125" customWidth="1"/>
    <col min="9734" max="9734" width="4.5703125" customWidth="1"/>
    <col min="9735" max="9735" width="3.5703125" customWidth="1"/>
    <col min="9736" max="9736" width="4.140625" customWidth="1"/>
    <col min="9737" max="9737" width="4.42578125" customWidth="1"/>
    <col min="9738" max="9739" width="3.5703125" customWidth="1"/>
    <col min="9740" max="9740" width="5.42578125" customWidth="1"/>
    <col min="9741" max="9742" width="3.5703125" customWidth="1"/>
    <col min="9743" max="9743" width="4.5703125" customWidth="1"/>
    <col min="9744" max="9745" width="3.5703125" customWidth="1"/>
    <col min="9746" max="9746" width="4.140625" customWidth="1"/>
    <col min="9747" max="9747" width="7.28515625" customWidth="1"/>
    <col min="9748" max="9748" width="6.42578125" customWidth="1"/>
    <col min="9749" max="9751" width="3.5703125" customWidth="1"/>
    <col min="9752" max="9752" width="3.7109375" customWidth="1"/>
    <col min="9753" max="9755" width="3.5703125" customWidth="1"/>
    <col min="9756" max="9756" width="4.140625" customWidth="1"/>
    <col min="9757" max="9768" width="3.5703125" customWidth="1"/>
    <col min="9769" max="9769" width="4" customWidth="1"/>
    <col min="9770" max="9777" width="3.5703125" customWidth="1"/>
    <col min="9778" max="9778" width="3.7109375" customWidth="1"/>
    <col min="9779" max="9781" width="3.5703125" customWidth="1"/>
    <col min="9782" max="9782" width="5.5703125" customWidth="1"/>
    <col min="9986" max="9986" width="4" customWidth="1"/>
    <col min="9987" max="9987" width="3.5703125" customWidth="1"/>
    <col min="9988" max="9988" width="3.28515625" customWidth="1"/>
    <col min="9989" max="9989" width="3.5703125" customWidth="1"/>
    <col min="9990" max="9990" width="4.5703125" customWidth="1"/>
    <col min="9991" max="9991" width="3.5703125" customWidth="1"/>
    <col min="9992" max="9992" width="4.140625" customWidth="1"/>
    <col min="9993" max="9993" width="4.42578125" customWidth="1"/>
    <col min="9994" max="9995" width="3.5703125" customWidth="1"/>
    <col min="9996" max="9996" width="5.42578125" customWidth="1"/>
    <col min="9997" max="9998" width="3.5703125" customWidth="1"/>
    <col min="9999" max="9999" width="4.5703125" customWidth="1"/>
    <col min="10000" max="10001" width="3.5703125" customWidth="1"/>
    <col min="10002" max="10002" width="4.140625" customWidth="1"/>
    <col min="10003" max="10003" width="7.28515625" customWidth="1"/>
    <col min="10004" max="10004" width="6.42578125" customWidth="1"/>
    <col min="10005" max="10007" width="3.5703125" customWidth="1"/>
    <col min="10008" max="10008" width="3.7109375" customWidth="1"/>
    <col min="10009" max="10011" width="3.5703125" customWidth="1"/>
    <col min="10012" max="10012" width="4.140625" customWidth="1"/>
    <col min="10013" max="10024" width="3.5703125" customWidth="1"/>
    <col min="10025" max="10025" width="4" customWidth="1"/>
    <col min="10026" max="10033" width="3.5703125" customWidth="1"/>
    <col min="10034" max="10034" width="3.7109375" customWidth="1"/>
    <col min="10035" max="10037" width="3.5703125" customWidth="1"/>
    <col min="10038" max="10038" width="5.5703125" customWidth="1"/>
    <col min="10242" max="10242" width="4" customWidth="1"/>
    <col min="10243" max="10243" width="3.5703125" customWidth="1"/>
    <col min="10244" max="10244" width="3.28515625" customWidth="1"/>
    <col min="10245" max="10245" width="3.5703125" customWidth="1"/>
    <col min="10246" max="10246" width="4.5703125" customWidth="1"/>
    <col min="10247" max="10247" width="3.5703125" customWidth="1"/>
    <col min="10248" max="10248" width="4.140625" customWidth="1"/>
    <col min="10249" max="10249" width="4.42578125" customWidth="1"/>
    <col min="10250" max="10251" width="3.5703125" customWidth="1"/>
    <col min="10252" max="10252" width="5.42578125" customWidth="1"/>
    <col min="10253" max="10254" width="3.5703125" customWidth="1"/>
    <col min="10255" max="10255" width="4.5703125" customWidth="1"/>
    <col min="10256" max="10257" width="3.5703125" customWidth="1"/>
    <col min="10258" max="10258" width="4.140625" customWidth="1"/>
    <col min="10259" max="10259" width="7.28515625" customWidth="1"/>
    <col min="10260" max="10260" width="6.42578125" customWidth="1"/>
    <col min="10261" max="10263" width="3.5703125" customWidth="1"/>
    <col min="10264" max="10264" width="3.7109375" customWidth="1"/>
    <col min="10265" max="10267" width="3.5703125" customWidth="1"/>
    <col min="10268" max="10268" width="4.140625" customWidth="1"/>
    <col min="10269" max="10280" width="3.5703125" customWidth="1"/>
    <col min="10281" max="10281" width="4" customWidth="1"/>
    <col min="10282" max="10289" width="3.5703125" customWidth="1"/>
    <col min="10290" max="10290" width="3.7109375" customWidth="1"/>
    <col min="10291" max="10293" width="3.5703125" customWidth="1"/>
    <col min="10294" max="10294" width="5.5703125" customWidth="1"/>
    <col min="10498" max="10498" width="4" customWidth="1"/>
    <col min="10499" max="10499" width="3.5703125" customWidth="1"/>
    <col min="10500" max="10500" width="3.28515625" customWidth="1"/>
    <col min="10501" max="10501" width="3.5703125" customWidth="1"/>
    <col min="10502" max="10502" width="4.5703125" customWidth="1"/>
    <col min="10503" max="10503" width="3.5703125" customWidth="1"/>
    <col min="10504" max="10504" width="4.140625" customWidth="1"/>
    <col min="10505" max="10505" width="4.42578125" customWidth="1"/>
    <col min="10506" max="10507" width="3.5703125" customWidth="1"/>
    <col min="10508" max="10508" width="5.42578125" customWidth="1"/>
    <col min="10509" max="10510" width="3.5703125" customWidth="1"/>
    <col min="10511" max="10511" width="4.5703125" customWidth="1"/>
    <col min="10512" max="10513" width="3.5703125" customWidth="1"/>
    <col min="10514" max="10514" width="4.140625" customWidth="1"/>
    <col min="10515" max="10515" width="7.28515625" customWidth="1"/>
    <col min="10516" max="10516" width="6.42578125" customWidth="1"/>
    <col min="10517" max="10519" width="3.5703125" customWidth="1"/>
    <col min="10520" max="10520" width="3.7109375" customWidth="1"/>
    <col min="10521" max="10523" width="3.5703125" customWidth="1"/>
    <col min="10524" max="10524" width="4.140625" customWidth="1"/>
    <col min="10525" max="10536" width="3.5703125" customWidth="1"/>
    <col min="10537" max="10537" width="4" customWidth="1"/>
    <col min="10538" max="10545" width="3.5703125" customWidth="1"/>
    <col min="10546" max="10546" width="3.7109375" customWidth="1"/>
    <col min="10547" max="10549" width="3.5703125" customWidth="1"/>
    <col min="10550" max="10550" width="5.5703125" customWidth="1"/>
    <col min="10754" max="10754" width="4" customWidth="1"/>
    <col min="10755" max="10755" width="3.5703125" customWidth="1"/>
    <col min="10756" max="10756" width="3.28515625" customWidth="1"/>
    <col min="10757" max="10757" width="3.5703125" customWidth="1"/>
    <col min="10758" max="10758" width="4.5703125" customWidth="1"/>
    <col min="10759" max="10759" width="3.5703125" customWidth="1"/>
    <col min="10760" max="10760" width="4.140625" customWidth="1"/>
    <col min="10761" max="10761" width="4.42578125" customWidth="1"/>
    <col min="10762" max="10763" width="3.5703125" customWidth="1"/>
    <col min="10764" max="10764" width="5.42578125" customWidth="1"/>
    <col min="10765" max="10766" width="3.5703125" customWidth="1"/>
    <col min="10767" max="10767" width="4.5703125" customWidth="1"/>
    <col min="10768" max="10769" width="3.5703125" customWidth="1"/>
    <col min="10770" max="10770" width="4.140625" customWidth="1"/>
    <col min="10771" max="10771" width="7.28515625" customWidth="1"/>
    <col min="10772" max="10772" width="6.42578125" customWidth="1"/>
    <col min="10773" max="10775" width="3.5703125" customWidth="1"/>
    <col min="10776" max="10776" width="3.7109375" customWidth="1"/>
    <col min="10777" max="10779" width="3.5703125" customWidth="1"/>
    <col min="10780" max="10780" width="4.140625" customWidth="1"/>
    <col min="10781" max="10792" width="3.5703125" customWidth="1"/>
    <col min="10793" max="10793" width="4" customWidth="1"/>
    <col min="10794" max="10801" width="3.5703125" customWidth="1"/>
    <col min="10802" max="10802" width="3.7109375" customWidth="1"/>
    <col min="10803" max="10805" width="3.5703125" customWidth="1"/>
    <col min="10806" max="10806" width="5.5703125" customWidth="1"/>
    <col min="11010" max="11010" width="4" customWidth="1"/>
    <col min="11011" max="11011" width="3.5703125" customWidth="1"/>
    <col min="11012" max="11012" width="3.28515625" customWidth="1"/>
    <col min="11013" max="11013" width="3.5703125" customWidth="1"/>
    <col min="11014" max="11014" width="4.5703125" customWidth="1"/>
    <col min="11015" max="11015" width="3.5703125" customWidth="1"/>
    <col min="11016" max="11016" width="4.140625" customWidth="1"/>
    <col min="11017" max="11017" width="4.42578125" customWidth="1"/>
    <col min="11018" max="11019" width="3.5703125" customWidth="1"/>
    <col min="11020" max="11020" width="5.42578125" customWidth="1"/>
    <col min="11021" max="11022" width="3.5703125" customWidth="1"/>
    <col min="11023" max="11023" width="4.5703125" customWidth="1"/>
    <col min="11024" max="11025" width="3.5703125" customWidth="1"/>
    <col min="11026" max="11026" width="4.140625" customWidth="1"/>
    <col min="11027" max="11027" width="7.28515625" customWidth="1"/>
    <col min="11028" max="11028" width="6.42578125" customWidth="1"/>
    <col min="11029" max="11031" width="3.5703125" customWidth="1"/>
    <col min="11032" max="11032" width="3.7109375" customWidth="1"/>
    <col min="11033" max="11035" width="3.5703125" customWidth="1"/>
    <col min="11036" max="11036" width="4.140625" customWidth="1"/>
    <col min="11037" max="11048" width="3.5703125" customWidth="1"/>
    <col min="11049" max="11049" width="4" customWidth="1"/>
    <col min="11050" max="11057" width="3.5703125" customWidth="1"/>
    <col min="11058" max="11058" width="3.7109375" customWidth="1"/>
    <col min="11059" max="11061" width="3.5703125" customWidth="1"/>
    <col min="11062" max="11062" width="5.5703125" customWidth="1"/>
    <col min="11266" max="11266" width="4" customWidth="1"/>
    <col min="11267" max="11267" width="3.5703125" customWidth="1"/>
    <col min="11268" max="11268" width="3.28515625" customWidth="1"/>
    <col min="11269" max="11269" width="3.5703125" customWidth="1"/>
    <col min="11270" max="11270" width="4.5703125" customWidth="1"/>
    <col min="11271" max="11271" width="3.5703125" customWidth="1"/>
    <col min="11272" max="11272" width="4.140625" customWidth="1"/>
    <col min="11273" max="11273" width="4.42578125" customWidth="1"/>
    <col min="11274" max="11275" width="3.5703125" customWidth="1"/>
    <col min="11276" max="11276" width="5.42578125" customWidth="1"/>
    <col min="11277" max="11278" width="3.5703125" customWidth="1"/>
    <col min="11279" max="11279" width="4.5703125" customWidth="1"/>
    <col min="11280" max="11281" width="3.5703125" customWidth="1"/>
    <col min="11282" max="11282" width="4.140625" customWidth="1"/>
    <col min="11283" max="11283" width="7.28515625" customWidth="1"/>
    <col min="11284" max="11284" width="6.42578125" customWidth="1"/>
    <col min="11285" max="11287" width="3.5703125" customWidth="1"/>
    <col min="11288" max="11288" width="3.7109375" customWidth="1"/>
    <col min="11289" max="11291" width="3.5703125" customWidth="1"/>
    <col min="11292" max="11292" width="4.140625" customWidth="1"/>
    <col min="11293" max="11304" width="3.5703125" customWidth="1"/>
    <col min="11305" max="11305" width="4" customWidth="1"/>
    <col min="11306" max="11313" width="3.5703125" customWidth="1"/>
    <col min="11314" max="11314" width="3.7109375" customWidth="1"/>
    <col min="11315" max="11317" width="3.5703125" customWidth="1"/>
    <col min="11318" max="11318" width="5.5703125" customWidth="1"/>
    <col min="11522" max="11522" width="4" customWidth="1"/>
    <col min="11523" max="11523" width="3.5703125" customWidth="1"/>
    <col min="11524" max="11524" width="3.28515625" customWidth="1"/>
    <col min="11525" max="11525" width="3.5703125" customWidth="1"/>
    <col min="11526" max="11526" width="4.5703125" customWidth="1"/>
    <col min="11527" max="11527" width="3.5703125" customWidth="1"/>
    <col min="11528" max="11528" width="4.140625" customWidth="1"/>
    <col min="11529" max="11529" width="4.42578125" customWidth="1"/>
    <col min="11530" max="11531" width="3.5703125" customWidth="1"/>
    <col min="11532" max="11532" width="5.42578125" customWidth="1"/>
    <col min="11533" max="11534" width="3.5703125" customWidth="1"/>
    <col min="11535" max="11535" width="4.5703125" customWidth="1"/>
    <col min="11536" max="11537" width="3.5703125" customWidth="1"/>
    <col min="11538" max="11538" width="4.140625" customWidth="1"/>
    <col min="11539" max="11539" width="7.28515625" customWidth="1"/>
    <col min="11540" max="11540" width="6.42578125" customWidth="1"/>
    <col min="11541" max="11543" width="3.5703125" customWidth="1"/>
    <col min="11544" max="11544" width="3.7109375" customWidth="1"/>
    <col min="11545" max="11547" width="3.5703125" customWidth="1"/>
    <col min="11548" max="11548" width="4.140625" customWidth="1"/>
    <col min="11549" max="11560" width="3.5703125" customWidth="1"/>
    <col min="11561" max="11561" width="4" customWidth="1"/>
    <col min="11562" max="11569" width="3.5703125" customWidth="1"/>
    <col min="11570" max="11570" width="3.7109375" customWidth="1"/>
    <col min="11571" max="11573" width="3.5703125" customWidth="1"/>
    <col min="11574" max="11574" width="5.5703125" customWidth="1"/>
    <col min="11778" max="11778" width="4" customWidth="1"/>
    <col min="11779" max="11779" width="3.5703125" customWidth="1"/>
    <col min="11780" max="11780" width="3.28515625" customWidth="1"/>
    <col min="11781" max="11781" width="3.5703125" customWidth="1"/>
    <col min="11782" max="11782" width="4.5703125" customWidth="1"/>
    <col min="11783" max="11783" width="3.5703125" customWidth="1"/>
    <col min="11784" max="11784" width="4.140625" customWidth="1"/>
    <col min="11785" max="11785" width="4.42578125" customWidth="1"/>
    <col min="11786" max="11787" width="3.5703125" customWidth="1"/>
    <col min="11788" max="11788" width="5.42578125" customWidth="1"/>
    <col min="11789" max="11790" width="3.5703125" customWidth="1"/>
    <col min="11791" max="11791" width="4.5703125" customWidth="1"/>
    <col min="11792" max="11793" width="3.5703125" customWidth="1"/>
    <col min="11794" max="11794" width="4.140625" customWidth="1"/>
    <col min="11795" max="11795" width="7.28515625" customWidth="1"/>
    <col min="11796" max="11796" width="6.42578125" customWidth="1"/>
    <col min="11797" max="11799" width="3.5703125" customWidth="1"/>
    <col min="11800" max="11800" width="3.7109375" customWidth="1"/>
    <col min="11801" max="11803" width="3.5703125" customWidth="1"/>
    <col min="11804" max="11804" width="4.140625" customWidth="1"/>
    <col min="11805" max="11816" width="3.5703125" customWidth="1"/>
    <col min="11817" max="11817" width="4" customWidth="1"/>
    <col min="11818" max="11825" width="3.5703125" customWidth="1"/>
    <col min="11826" max="11826" width="3.7109375" customWidth="1"/>
    <col min="11827" max="11829" width="3.5703125" customWidth="1"/>
    <col min="11830" max="11830" width="5.5703125" customWidth="1"/>
    <col min="12034" max="12034" width="4" customWidth="1"/>
    <col min="12035" max="12035" width="3.5703125" customWidth="1"/>
    <col min="12036" max="12036" width="3.28515625" customWidth="1"/>
    <col min="12037" max="12037" width="3.5703125" customWidth="1"/>
    <col min="12038" max="12038" width="4.5703125" customWidth="1"/>
    <col min="12039" max="12039" width="3.5703125" customWidth="1"/>
    <col min="12040" max="12040" width="4.140625" customWidth="1"/>
    <col min="12041" max="12041" width="4.42578125" customWidth="1"/>
    <col min="12042" max="12043" width="3.5703125" customWidth="1"/>
    <col min="12044" max="12044" width="5.42578125" customWidth="1"/>
    <col min="12045" max="12046" width="3.5703125" customWidth="1"/>
    <col min="12047" max="12047" width="4.5703125" customWidth="1"/>
    <col min="12048" max="12049" width="3.5703125" customWidth="1"/>
    <col min="12050" max="12050" width="4.140625" customWidth="1"/>
    <col min="12051" max="12051" width="7.28515625" customWidth="1"/>
    <col min="12052" max="12052" width="6.42578125" customWidth="1"/>
    <col min="12053" max="12055" width="3.5703125" customWidth="1"/>
    <col min="12056" max="12056" width="3.7109375" customWidth="1"/>
    <col min="12057" max="12059" width="3.5703125" customWidth="1"/>
    <col min="12060" max="12060" width="4.140625" customWidth="1"/>
    <col min="12061" max="12072" width="3.5703125" customWidth="1"/>
    <col min="12073" max="12073" width="4" customWidth="1"/>
    <col min="12074" max="12081" width="3.5703125" customWidth="1"/>
    <col min="12082" max="12082" width="3.7109375" customWidth="1"/>
    <col min="12083" max="12085" width="3.5703125" customWidth="1"/>
    <col min="12086" max="12086" width="5.5703125" customWidth="1"/>
    <col min="12290" max="12290" width="4" customWidth="1"/>
    <col min="12291" max="12291" width="3.5703125" customWidth="1"/>
    <col min="12292" max="12292" width="3.28515625" customWidth="1"/>
    <col min="12293" max="12293" width="3.5703125" customWidth="1"/>
    <col min="12294" max="12294" width="4.5703125" customWidth="1"/>
    <col min="12295" max="12295" width="3.5703125" customWidth="1"/>
    <col min="12296" max="12296" width="4.140625" customWidth="1"/>
    <col min="12297" max="12297" width="4.42578125" customWidth="1"/>
    <col min="12298" max="12299" width="3.5703125" customWidth="1"/>
    <col min="12300" max="12300" width="5.42578125" customWidth="1"/>
    <col min="12301" max="12302" width="3.5703125" customWidth="1"/>
    <col min="12303" max="12303" width="4.5703125" customWidth="1"/>
    <col min="12304" max="12305" width="3.5703125" customWidth="1"/>
    <col min="12306" max="12306" width="4.140625" customWidth="1"/>
    <col min="12307" max="12307" width="7.28515625" customWidth="1"/>
    <col min="12308" max="12308" width="6.42578125" customWidth="1"/>
    <col min="12309" max="12311" width="3.5703125" customWidth="1"/>
    <col min="12312" max="12312" width="3.7109375" customWidth="1"/>
    <col min="12313" max="12315" width="3.5703125" customWidth="1"/>
    <col min="12316" max="12316" width="4.140625" customWidth="1"/>
    <col min="12317" max="12328" width="3.5703125" customWidth="1"/>
    <col min="12329" max="12329" width="4" customWidth="1"/>
    <col min="12330" max="12337" width="3.5703125" customWidth="1"/>
    <col min="12338" max="12338" width="3.7109375" customWidth="1"/>
    <col min="12339" max="12341" width="3.5703125" customWidth="1"/>
    <col min="12342" max="12342" width="5.5703125" customWidth="1"/>
    <col min="12546" max="12546" width="4" customWidth="1"/>
    <col min="12547" max="12547" width="3.5703125" customWidth="1"/>
    <col min="12548" max="12548" width="3.28515625" customWidth="1"/>
    <col min="12549" max="12549" width="3.5703125" customWidth="1"/>
    <col min="12550" max="12550" width="4.5703125" customWidth="1"/>
    <col min="12551" max="12551" width="3.5703125" customWidth="1"/>
    <col min="12552" max="12552" width="4.140625" customWidth="1"/>
    <col min="12553" max="12553" width="4.42578125" customWidth="1"/>
    <col min="12554" max="12555" width="3.5703125" customWidth="1"/>
    <col min="12556" max="12556" width="5.42578125" customWidth="1"/>
    <col min="12557" max="12558" width="3.5703125" customWidth="1"/>
    <col min="12559" max="12559" width="4.5703125" customWidth="1"/>
    <col min="12560" max="12561" width="3.5703125" customWidth="1"/>
    <col min="12562" max="12562" width="4.140625" customWidth="1"/>
    <col min="12563" max="12563" width="7.28515625" customWidth="1"/>
    <col min="12564" max="12564" width="6.42578125" customWidth="1"/>
    <col min="12565" max="12567" width="3.5703125" customWidth="1"/>
    <col min="12568" max="12568" width="3.7109375" customWidth="1"/>
    <col min="12569" max="12571" width="3.5703125" customWidth="1"/>
    <col min="12572" max="12572" width="4.140625" customWidth="1"/>
    <col min="12573" max="12584" width="3.5703125" customWidth="1"/>
    <col min="12585" max="12585" width="4" customWidth="1"/>
    <col min="12586" max="12593" width="3.5703125" customWidth="1"/>
    <col min="12594" max="12594" width="3.7109375" customWidth="1"/>
    <col min="12595" max="12597" width="3.5703125" customWidth="1"/>
    <col min="12598" max="12598" width="5.5703125" customWidth="1"/>
    <col min="12802" max="12802" width="4" customWidth="1"/>
    <col min="12803" max="12803" width="3.5703125" customWidth="1"/>
    <col min="12804" max="12804" width="3.28515625" customWidth="1"/>
    <col min="12805" max="12805" width="3.5703125" customWidth="1"/>
    <col min="12806" max="12806" width="4.5703125" customWidth="1"/>
    <col min="12807" max="12807" width="3.5703125" customWidth="1"/>
    <col min="12808" max="12808" width="4.140625" customWidth="1"/>
    <col min="12809" max="12809" width="4.42578125" customWidth="1"/>
    <col min="12810" max="12811" width="3.5703125" customWidth="1"/>
    <col min="12812" max="12812" width="5.42578125" customWidth="1"/>
    <col min="12813" max="12814" width="3.5703125" customWidth="1"/>
    <col min="12815" max="12815" width="4.5703125" customWidth="1"/>
    <col min="12816" max="12817" width="3.5703125" customWidth="1"/>
    <col min="12818" max="12818" width="4.140625" customWidth="1"/>
    <col min="12819" max="12819" width="7.28515625" customWidth="1"/>
    <col min="12820" max="12820" width="6.42578125" customWidth="1"/>
    <col min="12821" max="12823" width="3.5703125" customWidth="1"/>
    <col min="12824" max="12824" width="3.7109375" customWidth="1"/>
    <col min="12825" max="12827" width="3.5703125" customWidth="1"/>
    <col min="12828" max="12828" width="4.140625" customWidth="1"/>
    <col min="12829" max="12840" width="3.5703125" customWidth="1"/>
    <col min="12841" max="12841" width="4" customWidth="1"/>
    <col min="12842" max="12849" width="3.5703125" customWidth="1"/>
    <col min="12850" max="12850" width="3.7109375" customWidth="1"/>
    <col min="12851" max="12853" width="3.5703125" customWidth="1"/>
    <col min="12854" max="12854" width="5.5703125" customWidth="1"/>
    <col min="13058" max="13058" width="4" customWidth="1"/>
    <col min="13059" max="13059" width="3.5703125" customWidth="1"/>
    <col min="13060" max="13060" width="3.28515625" customWidth="1"/>
    <col min="13061" max="13061" width="3.5703125" customWidth="1"/>
    <col min="13062" max="13062" width="4.5703125" customWidth="1"/>
    <col min="13063" max="13063" width="3.5703125" customWidth="1"/>
    <col min="13064" max="13064" width="4.140625" customWidth="1"/>
    <col min="13065" max="13065" width="4.42578125" customWidth="1"/>
    <col min="13066" max="13067" width="3.5703125" customWidth="1"/>
    <col min="13068" max="13068" width="5.42578125" customWidth="1"/>
    <col min="13069" max="13070" width="3.5703125" customWidth="1"/>
    <col min="13071" max="13071" width="4.5703125" customWidth="1"/>
    <col min="13072" max="13073" width="3.5703125" customWidth="1"/>
    <col min="13074" max="13074" width="4.140625" customWidth="1"/>
    <col min="13075" max="13075" width="7.28515625" customWidth="1"/>
    <col min="13076" max="13076" width="6.42578125" customWidth="1"/>
    <col min="13077" max="13079" width="3.5703125" customWidth="1"/>
    <col min="13080" max="13080" width="3.7109375" customWidth="1"/>
    <col min="13081" max="13083" width="3.5703125" customWidth="1"/>
    <col min="13084" max="13084" width="4.140625" customWidth="1"/>
    <col min="13085" max="13096" width="3.5703125" customWidth="1"/>
    <col min="13097" max="13097" width="4" customWidth="1"/>
    <col min="13098" max="13105" width="3.5703125" customWidth="1"/>
    <col min="13106" max="13106" width="3.7109375" customWidth="1"/>
    <col min="13107" max="13109" width="3.5703125" customWidth="1"/>
    <col min="13110" max="13110" width="5.5703125" customWidth="1"/>
    <col min="13314" max="13314" width="4" customWidth="1"/>
    <col min="13315" max="13315" width="3.5703125" customWidth="1"/>
    <col min="13316" max="13316" width="3.28515625" customWidth="1"/>
    <col min="13317" max="13317" width="3.5703125" customWidth="1"/>
    <col min="13318" max="13318" width="4.5703125" customWidth="1"/>
    <col min="13319" max="13319" width="3.5703125" customWidth="1"/>
    <col min="13320" max="13320" width="4.140625" customWidth="1"/>
    <col min="13321" max="13321" width="4.42578125" customWidth="1"/>
    <col min="13322" max="13323" width="3.5703125" customWidth="1"/>
    <col min="13324" max="13324" width="5.42578125" customWidth="1"/>
    <col min="13325" max="13326" width="3.5703125" customWidth="1"/>
    <col min="13327" max="13327" width="4.5703125" customWidth="1"/>
    <col min="13328" max="13329" width="3.5703125" customWidth="1"/>
    <col min="13330" max="13330" width="4.140625" customWidth="1"/>
    <col min="13331" max="13331" width="7.28515625" customWidth="1"/>
    <col min="13332" max="13332" width="6.42578125" customWidth="1"/>
    <col min="13333" max="13335" width="3.5703125" customWidth="1"/>
    <col min="13336" max="13336" width="3.7109375" customWidth="1"/>
    <col min="13337" max="13339" width="3.5703125" customWidth="1"/>
    <col min="13340" max="13340" width="4.140625" customWidth="1"/>
    <col min="13341" max="13352" width="3.5703125" customWidth="1"/>
    <col min="13353" max="13353" width="4" customWidth="1"/>
    <col min="13354" max="13361" width="3.5703125" customWidth="1"/>
    <col min="13362" max="13362" width="3.7109375" customWidth="1"/>
    <col min="13363" max="13365" width="3.5703125" customWidth="1"/>
    <col min="13366" max="13366" width="5.5703125" customWidth="1"/>
    <col min="13570" max="13570" width="4" customWidth="1"/>
    <col min="13571" max="13571" width="3.5703125" customWidth="1"/>
    <col min="13572" max="13572" width="3.28515625" customWidth="1"/>
    <col min="13573" max="13573" width="3.5703125" customWidth="1"/>
    <col min="13574" max="13574" width="4.5703125" customWidth="1"/>
    <col min="13575" max="13575" width="3.5703125" customWidth="1"/>
    <col min="13576" max="13576" width="4.140625" customWidth="1"/>
    <col min="13577" max="13577" width="4.42578125" customWidth="1"/>
    <col min="13578" max="13579" width="3.5703125" customWidth="1"/>
    <col min="13580" max="13580" width="5.42578125" customWidth="1"/>
    <col min="13581" max="13582" width="3.5703125" customWidth="1"/>
    <col min="13583" max="13583" width="4.5703125" customWidth="1"/>
    <col min="13584" max="13585" width="3.5703125" customWidth="1"/>
    <col min="13586" max="13586" width="4.140625" customWidth="1"/>
    <col min="13587" max="13587" width="7.28515625" customWidth="1"/>
    <col min="13588" max="13588" width="6.42578125" customWidth="1"/>
    <col min="13589" max="13591" width="3.5703125" customWidth="1"/>
    <col min="13592" max="13592" width="3.7109375" customWidth="1"/>
    <col min="13593" max="13595" width="3.5703125" customWidth="1"/>
    <col min="13596" max="13596" width="4.140625" customWidth="1"/>
    <col min="13597" max="13608" width="3.5703125" customWidth="1"/>
    <col min="13609" max="13609" width="4" customWidth="1"/>
    <col min="13610" max="13617" width="3.5703125" customWidth="1"/>
    <col min="13618" max="13618" width="3.7109375" customWidth="1"/>
    <col min="13619" max="13621" width="3.5703125" customWidth="1"/>
    <col min="13622" max="13622" width="5.5703125" customWidth="1"/>
    <col min="13826" max="13826" width="4" customWidth="1"/>
    <col min="13827" max="13827" width="3.5703125" customWidth="1"/>
    <col min="13828" max="13828" width="3.28515625" customWidth="1"/>
    <col min="13829" max="13829" width="3.5703125" customWidth="1"/>
    <col min="13830" max="13830" width="4.5703125" customWidth="1"/>
    <col min="13831" max="13831" width="3.5703125" customWidth="1"/>
    <col min="13832" max="13832" width="4.140625" customWidth="1"/>
    <col min="13833" max="13833" width="4.42578125" customWidth="1"/>
    <col min="13834" max="13835" width="3.5703125" customWidth="1"/>
    <col min="13836" max="13836" width="5.42578125" customWidth="1"/>
    <col min="13837" max="13838" width="3.5703125" customWidth="1"/>
    <col min="13839" max="13839" width="4.5703125" customWidth="1"/>
    <col min="13840" max="13841" width="3.5703125" customWidth="1"/>
    <col min="13842" max="13842" width="4.140625" customWidth="1"/>
    <col min="13843" max="13843" width="7.28515625" customWidth="1"/>
    <col min="13844" max="13844" width="6.42578125" customWidth="1"/>
    <col min="13845" max="13847" width="3.5703125" customWidth="1"/>
    <col min="13848" max="13848" width="3.7109375" customWidth="1"/>
    <col min="13849" max="13851" width="3.5703125" customWidth="1"/>
    <col min="13852" max="13852" width="4.140625" customWidth="1"/>
    <col min="13853" max="13864" width="3.5703125" customWidth="1"/>
    <col min="13865" max="13865" width="4" customWidth="1"/>
    <col min="13866" max="13873" width="3.5703125" customWidth="1"/>
    <col min="13874" max="13874" width="3.7109375" customWidth="1"/>
    <col min="13875" max="13877" width="3.5703125" customWidth="1"/>
    <col min="13878" max="13878" width="5.5703125" customWidth="1"/>
    <col min="14082" max="14082" width="4" customWidth="1"/>
    <col min="14083" max="14083" width="3.5703125" customWidth="1"/>
    <col min="14084" max="14084" width="3.28515625" customWidth="1"/>
    <col min="14085" max="14085" width="3.5703125" customWidth="1"/>
    <col min="14086" max="14086" width="4.5703125" customWidth="1"/>
    <col min="14087" max="14087" width="3.5703125" customWidth="1"/>
    <col min="14088" max="14088" width="4.140625" customWidth="1"/>
    <col min="14089" max="14089" width="4.42578125" customWidth="1"/>
    <col min="14090" max="14091" width="3.5703125" customWidth="1"/>
    <col min="14092" max="14092" width="5.42578125" customWidth="1"/>
    <col min="14093" max="14094" width="3.5703125" customWidth="1"/>
    <col min="14095" max="14095" width="4.5703125" customWidth="1"/>
    <col min="14096" max="14097" width="3.5703125" customWidth="1"/>
    <col min="14098" max="14098" width="4.140625" customWidth="1"/>
    <col min="14099" max="14099" width="7.28515625" customWidth="1"/>
    <col min="14100" max="14100" width="6.42578125" customWidth="1"/>
    <col min="14101" max="14103" width="3.5703125" customWidth="1"/>
    <col min="14104" max="14104" width="3.7109375" customWidth="1"/>
    <col min="14105" max="14107" width="3.5703125" customWidth="1"/>
    <col min="14108" max="14108" width="4.140625" customWidth="1"/>
    <col min="14109" max="14120" width="3.5703125" customWidth="1"/>
    <col min="14121" max="14121" width="4" customWidth="1"/>
    <col min="14122" max="14129" width="3.5703125" customWidth="1"/>
    <col min="14130" max="14130" width="3.7109375" customWidth="1"/>
    <col min="14131" max="14133" width="3.5703125" customWidth="1"/>
    <col min="14134" max="14134" width="5.5703125" customWidth="1"/>
    <col min="14338" max="14338" width="4" customWidth="1"/>
    <col min="14339" max="14339" width="3.5703125" customWidth="1"/>
    <col min="14340" max="14340" width="3.28515625" customWidth="1"/>
    <col min="14341" max="14341" width="3.5703125" customWidth="1"/>
    <col min="14342" max="14342" width="4.5703125" customWidth="1"/>
    <col min="14343" max="14343" width="3.5703125" customWidth="1"/>
    <col min="14344" max="14344" width="4.140625" customWidth="1"/>
    <col min="14345" max="14345" width="4.42578125" customWidth="1"/>
    <col min="14346" max="14347" width="3.5703125" customWidth="1"/>
    <col min="14348" max="14348" width="5.42578125" customWidth="1"/>
    <col min="14349" max="14350" width="3.5703125" customWidth="1"/>
    <col min="14351" max="14351" width="4.5703125" customWidth="1"/>
    <col min="14352" max="14353" width="3.5703125" customWidth="1"/>
    <col min="14354" max="14354" width="4.140625" customWidth="1"/>
    <col min="14355" max="14355" width="7.28515625" customWidth="1"/>
    <col min="14356" max="14356" width="6.42578125" customWidth="1"/>
    <col min="14357" max="14359" width="3.5703125" customWidth="1"/>
    <col min="14360" max="14360" width="3.7109375" customWidth="1"/>
    <col min="14361" max="14363" width="3.5703125" customWidth="1"/>
    <col min="14364" max="14364" width="4.140625" customWidth="1"/>
    <col min="14365" max="14376" width="3.5703125" customWidth="1"/>
    <col min="14377" max="14377" width="4" customWidth="1"/>
    <col min="14378" max="14385" width="3.5703125" customWidth="1"/>
    <col min="14386" max="14386" width="3.7109375" customWidth="1"/>
    <col min="14387" max="14389" width="3.5703125" customWidth="1"/>
    <col min="14390" max="14390" width="5.5703125" customWidth="1"/>
    <col min="14594" max="14594" width="4" customWidth="1"/>
    <col min="14595" max="14595" width="3.5703125" customWidth="1"/>
    <col min="14596" max="14596" width="3.28515625" customWidth="1"/>
    <col min="14597" max="14597" width="3.5703125" customWidth="1"/>
    <col min="14598" max="14598" width="4.5703125" customWidth="1"/>
    <col min="14599" max="14599" width="3.5703125" customWidth="1"/>
    <col min="14600" max="14600" width="4.140625" customWidth="1"/>
    <col min="14601" max="14601" width="4.42578125" customWidth="1"/>
    <col min="14602" max="14603" width="3.5703125" customWidth="1"/>
    <col min="14604" max="14604" width="5.42578125" customWidth="1"/>
    <col min="14605" max="14606" width="3.5703125" customWidth="1"/>
    <col min="14607" max="14607" width="4.5703125" customWidth="1"/>
    <col min="14608" max="14609" width="3.5703125" customWidth="1"/>
    <col min="14610" max="14610" width="4.140625" customWidth="1"/>
    <col min="14611" max="14611" width="7.28515625" customWidth="1"/>
    <col min="14612" max="14612" width="6.42578125" customWidth="1"/>
    <col min="14613" max="14615" width="3.5703125" customWidth="1"/>
    <col min="14616" max="14616" width="3.7109375" customWidth="1"/>
    <col min="14617" max="14619" width="3.5703125" customWidth="1"/>
    <col min="14620" max="14620" width="4.140625" customWidth="1"/>
    <col min="14621" max="14632" width="3.5703125" customWidth="1"/>
    <col min="14633" max="14633" width="4" customWidth="1"/>
    <col min="14634" max="14641" width="3.5703125" customWidth="1"/>
    <col min="14642" max="14642" width="3.7109375" customWidth="1"/>
    <col min="14643" max="14645" width="3.5703125" customWidth="1"/>
    <col min="14646" max="14646" width="5.5703125" customWidth="1"/>
    <col min="14850" max="14850" width="4" customWidth="1"/>
    <col min="14851" max="14851" width="3.5703125" customWidth="1"/>
    <col min="14852" max="14852" width="3.28515625" customWidth="1"/>
    <col min="14853" max="14853" width="3.5703125" customWidth="1"/>
    <col min="14854" max="14854" width="4.5703125" customWidth="1"/>
    <col min="14855" max="14855" width="3.5703125" customWidth="1"/>
    <col min="14856" max="14856" width="4.140625" customWidth="1"/>
    <col min="14857" max="14857" width="4.42578125" customWidth="1"/>
    <col min="14858" max="14859" width="3.5703125" customWidth="1"/>
    <col min="14860" max="14860" width="5.42578125" customWidth="1"/>
    <col min="14861" max="14862" width="3.5703125" customWidth="1"/>
    <col min="14863" max="14863" width="4.5703125" customWidth="1"/>
    <col min="14864" max="14865" width="3.5703125" customWidth="1"/>
    <col min="14866" max="14866" width="4.140625" customWidth="1"/>
    <col min="14867" max="14867" width="7.28515625" customWidth="1"/>
    <col min="14868" max="14868" width="6.42578125" customWidth="1"/>
    <col min="14869" max="14871" width="3.5703125" customWidth="1"/>
    <col min="14872" max="14872" width="3.7109375" customWidth="1"/>
    <col min="14873" max="14875" width="3.5703125" customWidth="1"/>
    <col min="14876" max="14876" width="4.140625" customWidth="1"/>
    <col min="14877" max="14888" width="3.5703125" customWidth="1"/>
    <col min="14889" max="14889" width="4" customWidth="1"/>
    <col min="14890" max="14897" width="3.5703125" customWidth="1"/>
    <col min="14898" max="14898" width="3.7109375" customWidth="1"/>
    <col min="14899" max="14901" width="3.5703125" customWidth="1"/>
    <col min="14902" max="14902" width="5.5703125" customWidth="1"/>
    <col min="15106" max="15106" width="4" customWidth="1"/>
    <col min="15107" max="15107" width="3.5703125" customWidth="1"/>
    <col min="15108" max="15108" width="3.28515625" customWidth="1"/>
    <col min="15109" max="15109" width="3.5703125" customWidth="1"/>
    <col min="15110" max="15110" width="4.5703125" customWidth="1"/>
    <col min="15111" max="15111" width="3.5703125" customWidth="1"/>
    <col min="15112" max="15112" width="4.140625" customWidth="1"/>
    <col min="15113" max="15113" width="4.42578125" customWidth="1"/>
    <col min="15114" max="15115" width="3.5703125" customWidth="1"/>
    <col min="15116" max="15116" width="5.42578125" customWidth="1"/>
    <col min="15117" max="15118" width="3.5703125" customWidth="1"/>
    <col min="15119" max="15119" width="4.5703125" customWidth="1"/>
    <col min="15120" max="15121" width="3.5703125" customWidth="1"/>
    <col min="15122" max="15122" width="4.140625" customWidth="1"/>
    <col min="15123" max="15123" width="7.28515625" customWidth="1"/>
    <col min="15124" max="15124" width="6.42578125" customWidth="1"/>
    <col min="15125" max="15127" width="3.5703125" customWidth="1"/>
    <col min="15128" max="15128" width="3.7109375" customWidth="1"/>
    <col min="15129" max="15131" width="3.5703125" customWidth="1"/>
    <col min="15132" max="15132" width="4.140625" customWidth="1"/>
    <col min="15133" max="15144" width="3.5703125" customWidth="1"/>
    <col min="15145" max="15145" width="4" customWidth="1"/>
    <col min="15146" max="15153" width="3.5703125" customWidth="1"/>
    <col min="15154" max="15154" width="3.7109375" customWidth="1"/>
    <col min="15155" max="15157" width="3.5703125" customWidth="1"/>
    <col min="15158" max="15158" width="5.5703125" customWidth="1"/>
    <col min="15362" max="15362" width="4" customWidth="1"/>
    <col min="15363" max="15363" width="3.5703125" customWidth="1"/>
    <col min="15364" max="15364" width="3.28515625" customWidth="1"/>
    <col min="15365" max="15365" width="3.5703125" customWidth="1"/>
    <col min="15366" max="15366" width="4.5703125" customWidth="1"/>
    <col min="15367" max="15367" width="3.5703125" customWidth="1"/>
    <col min="15368" max="15368" width="4.140625" customWidth="1"/>
    <col min="15369" max="15369" width="4.42578125" customWidth="1"/>
    <col min="15370" max="15371" width="3.5703125" customWidth="1"/>
    <col min="15372" max="15372" width="5.42578125" customWidth="1"/>
    <col min="15373" max="15374" width="3.5703125" customWidth="1"/>
    <col min="15375" max="15375" width="4.5703125" customWidth="1"/>
    <col min="15376" max="15377" width="3.5703125" customWidth="1"/>
    <col min="15378" max="15378" width="4.140625" customWidth="1"/>
    <col min="15379" max="15379" width="7.28515625" customWidth="1"/>
    <col min="15380" max="15380" width="6.42578125" customWidth="1"/>
    <col min="15381" max="15383" width="3.5703125" customWidth="1"/>
    <col min="15384" max="15384" width="3.7109375" customWidth="1"/>
    <col min="15385" max="15387" width="3.5703125" customWidth="1"/>
    <col min="15388" max="15388" width="4.140625" customWidth="1"/>
    <col min="15389" max="15400" width="3.5703125" customWidth="1"/>
    <col min="15401" max="15401" width="4" customWidth="1"/>
    <col min="15402" max="15409" width="3.5703125" customWidth="1"/>
    <col min="15410" max="15410" width="3.7109375" customWidth="1"/>
    <col min="15411" max="15413" width="3.5703125" customWidth="1"/>
    <col min="15414" max="15414" width="5.5703125" customWidth="1"/>
    <col min="15618" max="15618" width="4" customWidth="1"/>
    <col min="15619" max="15619" width="3.5703125" customWidth="1"/>
    <col min="15620" max="15620" width="3.28515625" customWidth="1"/>
    <col min="15621" max="15621" width="3.5703125" customWidth="1"/>
    <col min="15622" max="15622" width="4.5703125" customWidth="1"/>
    <col min="15623" max="15623" width="3.5703125" customWidth="1"/>
    <col min="15624" max="15624" width="4.140625" customWidth="1"/>
    <col min="15625" max="15625" width="4.42578125" customWidth="1"/>
    <col min="15626" max="15627" width="3.5703125" customWidth="1"/>
    <col min="15628" max="15628" width="5.42578125" customWidth="1"/>
    <col min="15629" max="15630" width="3.5703125" customWidth="1"/>
    <col min="15631" max="15631" width="4.5703125" customWidth="1"/>
    <col min="15632" max="15633" width="3.5703125" customWidth="1"/>
    <col min="15634" max="15634" width="4.140625" customWidth="1"/>
    <col min="15635" max="15635" width="7.28515625" customWidth="1"/>
    <col min="15636" max="15636" width="6.42578125" customWidth="1"/>
    <col min="15637" max="15639" width="3.5703125" customWidth="1"/>
    <col min="15640" max="15640" width="3.7109375" customWidth="1"/>
    <col min="15641" max="15643" width="3.5703125" customWidth="1"/>
    <col min="15644" max="15644" width="4.140625" customWidth="1"/>
    <col min="15645" max="15656" width="3.5703125" customWidth="1"/>
    <col min="15657" max="15657" width="4" customWidth="1"/>
    <col min="15658" max="15665" width="3.5703125" customWidth="1"/>
    <col min="15666" max="15666" width="3.7109375" customWidth="1"/>
    <col min="15667" max="15669" width="3.5703125" customWidth="1"/>
    <col min="15670" max="15670" width="5.5703125" customWidth="1"/>
    <col min="15874" max="15874" width="4" customWidth="1"/>
    <col min="15875" max="15875" width="3.5703125" customWidth="1"/>
    <col min="15876" max="15876" width="3.28515625" customWidth="1"/>
    <col min="15877" max="15877" width="3.5703125" customWidth="1"/>
    <col min="15878" max="15878" width="4.5703125" customWidth="1"/>
    <col min="15879" max="15879" width="3.5703125" customWidth="1"/>
    <col min="15880" max="15880" width="4.140625" customWidth="1"/>
    <col min="15881" max="15881" width="4.42578125" customWidth="1"/>
    <col min="15882" max="15883" width="3.5703125" customWidth="1"/>
    <col min="15884" max="15884" width="5.42578125" customWidth="1"/>
    <col min="15885" max="15886" width="3.5703125" customWidth="1"/>
    <col min="15887" max="15887" width="4.5703125" customWidth="1"/>
    <col min="15888" max="15889" width="3.5703125" customWidth="1"/>
    <col min="15890" max="15890" width="4.140625" customWidth="1"/>
    <col min="15891" max="15891" width="7.28515625" customWidth="1"/>
    <col min="15892" max="15892" width="6.42578125" customWidth="1"/>
    <col min="15893" max="15895" width="3.5703125" customWidth="1"/>
    <col min="15896" max="15896" width="3.7109375" customWidth="1"/>
    <col min="15897" max="15899" width="3.5703125" customWidth="1"/>
    <col min="15900" max="15900" width="4.140625" customWidth="1"/>
    <col min="15901" max="15912" width="3.5703125" customWidth="1"/>
    <col min="15913" max="15913" width="4" customWidth="1"/>
    <col min="15914" max="15921" width="3.5703125" customWidth="1"/>
    <col min="15922" max="15922" width="3.7109375" customWidth="1"/>
    <col min="15923" max="15925" width="3.5703125" customWidth="1"/>
    <col min="15926" max="15926" width="5.5703125" customWidth="1"/>
    <col min="16130" max="16130" width="4" customWidth="1"/>
    <col min="16131" max="16131" width="3.5703125" customWidth="1"/>
    <col min="16132" max="16132" width="3.28515625" customWidth="1"/>
    <col min="16133" max="16133" width="3.5703125" customWidth="1"/>
    <col min="16134" max="16134" width="4.5703125" customWidth="1"/>
    <col min="16135" max="16135" width="3.5703125" customWidth="1"/>
    <col min="16136" max="16136" width="4.140625" customWidth="1"/>
    <col min="16137" max="16137" width="4.42578125" customWidth="1"/>
    <col min="16138" max="16139" width="3.5703125" customWidth="1"/>
    <col min="16140" max="16140" width="5.42578125" customWidth="1"/>
    <col min="16141" max="16142" width="3.5703125" customWidth="1"/>
    <col min="16143" max="16143" width="4.5703125" customWidth="1"/>
    <col min="16144" max="16145" width="3.5703125" customWidth="1"/>
    <col min="16146" max="16146" width="4.140625" customWidth="1"/>
    <col min="16147" max="16147" width="7.28515625" customWidth="1"/>
    <col min="16148" max="16148" width="6.42578125" customWidth="1"/>
    <col min="16149" max="16151" width="3.5703125" customWidth="1"/>
    <col min="16152" max="16152" width="3.7109375" customWidth="1"/>
    <col min="16153" max="16155" width="3.5703125" customWidth="1"/>
    <col min="16156" max="16156" width="4.140625" customWidth="1"/>
    <col min="16157" max="16168" width="3.5703125" customWidth="1"/>
    <col min="16169" max="16169" width="4" customWidth="1"/>
    <col min="16170" max="16177" width="3.5703125" customWidth="1"/>
    <col min="16178" max="16178" width="3.7109375" customWidth="1"/>
    <col min="16179" max="16181" width="3.5703125" customWidth="1"/>
    <col min="16182" max="16182" width="5.5703125" customWidth="1"/>
  </cols>
  <sheetData>
    <row r="1" spans="1:54" ht="18.75" customHeight="1">
      <c r="A1" s="427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575" t="s">
        <v>82</v>
      </c>
      <c r="S1" s="575"/>
      <c r="T1" s="575"/>
      <c r="U1" s="575"/>
      <c r="V1" s="575"/>
      <c r="W1" s="575"/>
      <c r="X1" s="575"/>
      <c r="Y1" s="575"/>
      <c r="Z1" s="575"/>
      <c r="AA1" s="575"/>
      <c r="AB1" s="575"/>
      <c r="AC1" s="575"/>
      <c r="AD1" s="575"/>
      <c r="AE1" s="575"/>
      <c r="AF1" s="575"/>
      <c r="AG1" s="575"/>
      <c r="AH1" s="575"/>
      <c r="AI1" s="63"/>
      <c r="AJ1" s="63"/>
      <c r="AK1" s="63"/>
      <c r="AL1" s="63"/>
      <c r="AM1" s="63"/>
      <c r="AN1" s="63"/>
      <c r="AO1" s="63"/>
      <c r="AP1" s="63"/>
      <c r="AQ1" s="427"/>
      <c r="AR1" s="427"/>
      <c r="AS1" s="427"/>
      <c r="AT1" s="427"/>
      <c r="AU1" s="427"/>
      <c r="AV1" s="576"/>
      <c r="AW1" s="576"/>
      <c r="AX1" s="576"/>
      <c r="AY1" s="576"/>
      <c r="AZ1" s="576"/>
      <c r="BA1" s="576"/>
      <c r="BB1" s="428"/>
    </row>
    <row r="2" spans="1:54" ht="18.75" customHeight="1">
      <c r="A2" s="427"/>
      <c r="B2" s="63"/>
      <c r="C2" s="63"/>
      <c r="D2" s="63"/>
      <c r="E2" s="63"/>
      <c r="F2" s="63"/>
      <c r="G2" s="63"/>
      <c r="H2" s="63"/>
      <c r="I2" s="575" t="s">
        <v>83</v>
      </c>
      <c r="J2" s="575"/>
      <c r="K2" s="575"/>
      <c r="L2" s="575"/>
      <c r="M2" s="575"/>
      <c r="N2" s="575"/>
      <c r="O2" s="575"/>
      <c r="P2" s="575"/>
      <c r="Q2" s="575"/>
      <c r="R2" s="575"/>
      <c r="S2" s="575"/>
      <c r="T2" s="575"/>
      <c r="U2" s="575"/>
      <c r="V2" s="575"/>
      <c r="W2" s="575"/>
      <c r="X2" s="575"/>
      <c r="Y2" s="575"/>
      <c r="Z2" s="575"/>
      <c r="AA2" s="575"/>
      <c r="AB2" s="575"/>
      <c r="AC2" s="575"/>
      <c r="AD2" s="575"/>
      <c r="AE2" s="575"/>
      <c r="AF2" s="575"/>
      <c r="AG2" s="575"/>
      <c r="AH2" s="575"/>
      <c r="AI2" s="575"/>
      <c r="AJ2" s="575"/>
      <c r="AK2" s="575"/>
      <c r="AL2" s="575"/>
      <c r="AM2" s="575"/>
      <c r="AN2" s="575"/>
      <c r="AO2" s="575"/>
      <c r="AP2" s="575"/>
      <c r="AQ2" s="575"/>
      <c r="AR2" s="575"/>
      <c r="AS2" s="427"/>
      <c r="AT2" s="427"/>
      <c r="AU2" s="427"/>
      <c r="AV2" s="576"/>
      <c r="AW2" s="576"/>
      <c r="AX2" s="576"/>
      <c r="AY2" s="576"/>
      <c r="AZ2" s="576"/>
      <c r="BA2" s="576"/>
      <c r="BB2" s="428"/>
    </row>
    <row r="3" spans="1:54" ht="18.75" customHeight="1">
      <c r="A3" s="427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77"/>
      <c r="AG3" s="577"/>
      <c r="AH3" s="577"/>
      <c r="AI3" s="64"/>
      <c r="AJ3" s="64"/>
      <c r="AK3" s="64"/>
      <c r="AL3" s="64"/>
      <c r="AM3" s="64"/>
      <c r="AN3" s="64"/>
      <c r="AO3" s="64"/>
      <c r="AP3" s="64"/>
      <c r="AQ3" s="427"/>
      <c r="AR3" s="427"/>
      <c r="AS3" s="427"/>
      <c r="AT3" s="427"/>
      <c r="AU3" s="427"/>
      <c r="AV3" s="576"/>
      <c r="AW3" s="576"/>
      <c r="AX3" s="576"/>
      <c r="AY3" s="576"/>
      <c r="AZ3" s="576"/>
      <c r="BA3" s="576"/>
      <c r="BB3" s="428"/>
    </row>
    <row r="4" spans="1:54" ht="18.75">
      <c r="A4" s="68"/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7"/>
      <c r="AA4" s="427"/>
      <c r="AB4" s="427"/>
      <c r="AC4" s="427"/>
      <c r="AD4" s="427"/>
      <c r="AE4" s="427"/>
      <c r="AF4" s="427"/>
      <c r="AG4" s="427"/>
      <c r="AH4" s="427"/>
      <c r="AI4" s="427"/>
      <c r="AJ4" s="68"/>
      <c r="AK4" s="562" t="s">
        <v>84</v>
      </c>
      <c r="AL4" s="562"/>
      <c r="AM4" s="562"/>
      <c r="AN4" s="562"/>
      <c r="AO4" s="562"/>
      <c r="AP4" s="562"/>
      <c r="AQ4" s="562"/>
      <c r="AR4" s="562"/>
      <c r="AS4" s="562"/>
      <c r="AT4" s="562"/>
      <c r="AU4" s="562"/>
      <c r="AV4" s="562"/>
      <c r="AW4" s="562"/>
      <c r="AX4" s="562"/>
      <c r="AY4" s="562"/>
      <c r="AZ4" s="562"/>
      <c r="BA4" s="562"/>
      <c r="BB4" s="428"/>
    </row>
    <row r="5" spans="1:54" ht="18.7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427"/>
      <c r="AI5" s="427"/>
      <c r="AJ5" s="68"/>
      <c r="AK5" s="562" t="s">
        <v>85</v>
      </c>
      <c r="AL5" s="562"/>
      <c r="AM5" s="562"/>
      <c r="AN5" s="562"/>
      <c r="AO5" s="562"/>
      <c r="AP5" s="562"/>
      <c r="AQ5" s="562"/>
      <c r="AR5" s="562"/>
      <c r="AS5" s="562"/>
      <c r="AT5" s="562"/>
      <c r="AU5" s="562"/>
      <c r="AV5" s="562"/>
      <c r="AW5" s="562"/>
      <c r="AX5" s="562"/>
      <c r="AY5" s="562"/>
      <c r="AZ5" s="562"/>
      <c r="BA5" s="562"/>
      <c r="BB5" s="428"/>
    </row>
    <row r="6" spans="1:54" ht="18.7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7"/>
      <c r="X6" s="427"/>
      <c r="Y6" s="427"/>
      <c r="Z6" s="427"/>
      <c r="AA6" s="427"/>
      <c r="AB6" s="427"/>
      <c r="AC6" s="427"/>
      <c r="AD6" s="427"/>
      <c r="AE6" s="427"/>
      <c r="AF6" s="427"/>
      <c r="AG6" s="427"/>
      <c r="AH6" s="427"/>
      <c r="AI6" s="427"/>
      <c r="AJ6" s="68"/>
      <c r="AK6" s="562" t="s">
        <v>86</v>
      </c>
      <c r="AL6" s="562"/>
      <c r="AM6" s="562"/>
      <c r="AN6" s="562"/>
      <c r="AO6" s="562"/>
      <c r="AP6" s="562"/>
      <c r="AQ6" s="562"/>
      <c r="AR6" s="562"/>
      <c r="AS6" s="562"/>
      <c r="AT6" s="562"/>
      <c r="AU6" s="562"/>
      <c r="AV6" s="562"/>
      <c r="AW6" s="429"/>
      <c r="AX6" s="429"/>
      <c r="AY6" s="429"/>
      <c r="AZ6" s="429"/>
      <c r="BA6" s="429"/>
      <c r="BB6" s="428"/>
    </row>
    <row r="7" spans="1:54" ht="18.75">
      <c r="A7" s="571"/>
      <c r="B7" s="571"/>
      <c r="C7" s="571"/>
      <c r="D7" s="571"/>
      <c r="E7" s="571"/>
      <c r="F7" s="571"/>
      <c r="G7" s="571"/>
      <c r="H7" s="571"/>
      <c r="I7" s="571"/>
      <c r="J7" s="571"/>
      <c r="K7" s="571"/>
      <c r="L7" s="571"/>
      <c r="M7" s="427"/>
      <c r="N7" s="427"/>
      <c r="O7" s="427"/>
      <c r="P7" s="427"/>
      <c r="Q7" s="427"/>
      <c r="R7" s="427"/>
      <c r="S7" s="427"/>
      <c r="T7" s="427"/>
      <c r="U7" s="427"/>
      <c r="V7" s="427"/>
      <c r="W7" s="427"/>
      <c r="X7" s="427"/>
      <c r="Y7" s="427"/>
      <c r="Z7" s="427"/>
      <c r="AA7" s="427"/>
      <c r="AB7" s="427"/>
      <c r="AC7" s="427"/>
      <c r="AD7" s="427"/>
      <c r="AE7" s="427"/>
      <c r="AF7" s="427"/>
      <c r="AG7" s="427"/>
      <c r="AH7" s="427"/>
      <c r="AI7" s="427"/>
      <c r="AJ7" s="429"/>
      <c r="AK7" s="562" t="s">
        <v>87</v>
      </c>
      <c r="AL7" s="562"/>
      <c r="AM7" s="562"/>
      <c r="AN7" s="562"/>
      <c r="AO7" s="562"/>
      <c r="AP7" s="562"/>
      <c r="AQ7" s="562"/>
      <c r="AR7" s="562"/>
      <c r="AS7" s="562"/>
      <c r="AT7" s="562"/>
      <c r="AU7" s="562"/>
      <c r="AV7" s="562"/>
      <c r="AW7" s="562"/>
      <c r="AX7" s="562"/>
      <c r="AY7" s="562"/>
      <c r="AZ7" s="562"/>
      <c r="BA7" s="562"/>
      <c r="BB7" s="428"/>
    </row>
    <row r="8" spans="1:54" ht="18.75">
      <c r="A8" s="571"/>
      <c r="B8" s="571"/>
      <c r="C8" s="571"/>
      <c r="D8" s="571"/>
      <c r="E8" s="571"/>
      <c r="F8" s="571"/>
      <c r="G8" s="571"/>
      <c r="H8" s="571"/>
      <c r="I8" s="571"/>
      <c r="J8" s="571"/>
      <c r="K8" s="571"/>
      <c r="L8" s="571"/>
      <c r="M8" s="427"/>
      <c r="N8" s="427"/>
      <c r="O8" s="427"/>
      <c r="P8" s="427"/>
      <c r="Q8" s="427"/>
      <c r="R8" s="427"/>
      <c r="S8" s="427"/>
      <c r="T8" s="427"/>
      <c r="U8" s="427"/>
      <c r="V8" s="427"/>
      <c r="W8" s="427"/>
      <c r="X8" s="427"/>
      <c r="Y8" s="427"/>
      <c r="Z8" s="427"/>
      <c r="AA8" s="427"/>
      <c r="AB8" s="427"/>
      <c r="AC8" s="427"/>
      <c r="AD8" s="427"/>
      <c r="AE8" s="427"/>
      <c r="AF8" s="427"/>
      <c r="AG8" s="427"/>
      <c r="AH8" s="427"/>
      <c r="AI8" s="427"/>
      <c r="AJ8" s="427"/>
      <c r="AK8" s="571" t="s">
        <v>88</v>
      </c>
      <c r="AL8" s="571"/>
      <c r="AM8" s="571"/>
      <c r="AN8" s="571"/>
      <c r="AO8" s="571"/>
      <c r="AP8" s="571"/>
      <c r="AQ8" s="571"/>
      <c r="AR8" s="571"/>
      <c r="AS8" s="571"/>
      <c r="AT8" s="571"/>
      <c r="AU8" s="571"/>
      <c r="AV8" s="571"/>
      <c r="AW8" s="571"/>
      <c r="AX8" s="427"/>
      <c r="AY8" s="427"/>
      <c r="AZ8" s="427"/>
      <c r="BA8" s="427"/>
      <c r="BB8" s="428"/>
    </row>
    <row r="9" spans="1:54" ht="22.5">
      <c r="A9" s="578" t="s">
        <v>89</v>
      </c>
      <c r="B9" s="578"/>
      <c r="C9" s="578"/>
      <c r="D9" s="578"/>
      <c r="E9" s="578"/>
      <c r="F9" s="578"/>
      <c r="G9" s="578"/>
      <c r="H9" s="578"/>
      <c r="I9" s="578"/>
      <c r="J9" s="578"/>
      <c r="K9" s="578"/>
      <c r="L9" s="578"/>
      <c r="M9" s="578"/>
      <c r="N9" s="578"/>
      <c r="O9" s="578"/>
      <c r="P9" s="578"/>
      <c r="Q9" s="578"/>
      <c r="R9" s="578"/>
      <c r="S9" s="578"/>
      <c r="T9" s="578"/>
      <c r="U9" s="578"/>
      <c r="V9" s="578"/>
      <c r="W9" s="578"/>
      <c r="X9" s="578"/>
      <c r="Y9" s="578"/>
      <c r="Z9" s="578"/>
      <c r="AA9" s="578"/>
      <c r="AB9" s="578"/>
      <c r="AC9" s="578"/>
      <c r="AD9" s="578"/>
      <c r="AE9" s="578"/>
      <c r="AF9" s="578"/>
      <c r="AG9" s="578"/>
      <c r="AH9" s="578"/>
      <c r="AI9" s="578"/>
      <c r="AJ9" s="578"/>
      <c r="AK9" s="578"/>
      <c r="AL9" s="578"/>
      <c r="AM9" s="578"/>
      <c r="AN9" s="578"/>
      <c r="AO9" s="578"/>
      <c r="AP9" s="578"/>
      <c r="AQ9" s="578"/>
      <c r="AR9" s="578"/>
      <c r="AS9" s="578"/>
      <c r="AT9" s="578"/>
      <c r="AU9" s="578"/>
      <c r="AV9" s="578"/>
      <c r="AW9" s="578"/>
      <c r="AX9" s="578"/>
      <c r="AY9" s="578"/>
      <c r="AZ9" s="578"/>
      <c r="BA9" s="578"/>
      <c r="BB9" s="428"/>
    </row>
    <row r="10" spans="1:54" ht="18.75">
      <c r="A10" s="579"/>
      <c r="B10" s="579"/>
      <c r="C10" s="579"/>
      <c r="D10" s="579"/>
      <c r="E10" s="579"/>
      <c r="F10" s="579"/>
      <c r="G10" s="579"/>
      <c r="H10" s="579"/>
      <c r="I10" s="579"/>
      <c r="J10" s="579"/>
      <c r="K10" s="579"/>
      <c r="L10" s="579"/>
      <c r="M10" s="579"/>
      <c r="N10" s="579"/>
      <c r="O10" s="579"/>
      <c r="P10" s="579"/>
      <c r="Q10" s="579"/>
      <c r="R10" s="579"/>
      <c r="S10" s="579"/>
      <c r="T10" s="579"/>
      <c r="U10" s="579"/>
      <c r="V10" s="579"/>
      <c r="W10" s="579"/>
      <c r="X10" s="579"/>
      <c r="Y10" s="579"/>
      <c r="Z10" s="579"/>
      <c r="AA10" s="579"/>
      <c r="AB10" s="579"/>
      <c r="AC10" s="579"/>
      <c r="AD10" s="579"/>
      <c r="AE10" s="579"/>
      <c r="AF10" s="579"/>
      <c r="AG10" s="579"/>
      <c r="AH10" s="579"/>
      <c r="AI10" s="579"/>
      <c r="AJ10" s="579"/>
      <c r="AK10" s="579"/>
      <c r="AL10" s="579"/>
      <c r="AM10" s="579"/>
      <c r="AN10" s="579"/>
      <c r="AO10" s="579"/>
      <c r="AP10" s="579"/>
      <c r="AQ10" s="579"/>
      <c r="AR10" s="579"/>
      <c r="AS10" s="579"/>
      <c r="AT10" s="579"/>
      <c r="AU10" s="579"/>
      <c r="AV10" s="579"/>
      <c r="AW10" s="579"/>
      <c r="AX10" s="579"/>
      <c r="AY10" s="579"/>
      <c r="AZ10" s="579"/>
      <c r="BA10" s="579"/>
      <c r="BB10" s="428"/>
    </row>
    <row r="11" spans="1:54" ht="18.75">
      <c r="A11" s="430"/>
      <c r="B11" s="562" t="s">
        <v>90</v>
      </c>
      <c r="C11" s="562"/>
      <c r="D11" s="562"/>
      <c r="E11" s="562"/>
      <c r="F11" s="562"/>
      <c r="G11" s="562"/>
      <c r="H11" s="562"/>
      <c r="I11" s="562"/>
      <c r="J11" s="562"/>
      <c r="K11" s="562"/>
      <c r="L11" s="562"/>
      <c r="M11" s="571" t="s">
        <v>91</v>
      </c>
      <c r="N11" s="571"/>
      <c r="O11" s="571"/>
      <c r="P11" s="571"/>
      <c r="Q11" s="571"/>
      <c r="R11" s="571"/>
      <c r="S11" s="571"/>
      <c r="T11" s="571"/>
      <c r="U11" s="571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571" t="s">
        <v>92</v>
      </c>
      <c r="AI11" s="571"/>
      <c r="AJ11" s="571"/>
      <c r="AK11" s="571"/>
      <c r="AL11" s="571"/>
      <c r="AM11" s="571"/>
      <c r="AN11" s="429"/>
      <c r="AO11" s="571" t="s">
        <v>93</v>
      </c>
      <c r="AP11" s="571"/>
      <c r="AQ11" s="571"/>
      <c r="AR11" s="571"/>
      <c r="AS11" s="571"/>
      <c r="AT11" s="571"/>
      <c r="AU11" s="571"/>
      <c r="AV11" s="571"/>
      <c r="AW11" s="571"/>
      <c r="AX11" s="571"/>
      <c r="AY11" s="571"/>
      <c r="AZ11" s="571"/>
      <c r="BA11" s="571"/>
      <c r="BB11" s="428"/>
    </row>
    <row r="12" spans="1:54" ht="81" customHeight="1">
      <c r="A12" s="69"/>
      <c r="B12" s="562" t="s">
        <v>94</v>
      </c>
      <c r="C12" s="562"/>
      <c r="D12" s="562"/>
      <c r="E12" s="562"/>
      <c r="F12" s="562"/>
      <c r="G12" s="562"/>
      <c r="H12" s="562"/>
      <c r="I12" s="562"/>
      <c r="J12" s="562"/>
      <c r="K12" s="562"/>
      <c r="L12" s="562"/>
      <c r="M12" s="571" t="s">
        <v>469</v>
      </c>
      <c r="N12" s="571"/>
      <c r="O12" s="571"/>
      <c r="P12" s="571"/>
      <c r="Q12" s="571"/>
      <c r="R12" s="571"/>
      <c r="S12" s="571"/>
      <c r="T12" s="571"/>
      <c r="U12" s="571"/>
      <c r="V12" s="571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572" t="s">
        <v>477</v>
      </c>
      <c r="AI12" s="572"/>
      <c r="AJ12" s="572"/>
      <c r="AK12" s="572"/>
      <c r="AL12" s="572"/>
      <c r="AM12" s="572"/>
      <c r="AN12" s="572"/>
      <c r="AO12" s="572"/>
      <c r="AP12" s="572"/>
      <c r="AQ12" s="572"/>
      <c r="AR12" s="572"/>
      <c r="AS12" s="572"/>
      <c r="AT12" s="572"/>
      <c r="AU12" s="572"/>
      <c r="AV12" s="572"/>
      <c r="AW12" s="572"/>
      <c r="AX12" s="572"/>
      <c r="AY12" s="572"/>
      <c r="AZ12" s="572"/>
      <c r="BA12" s="572"/>
      <c r="BB12" s="428"/>
    </row>
    <row r="13" spans="1:54" ht="162.75" customHeight="1">
      <c r="A13" s="430"/>
      <c r="B13" s="570" t="s">
        <v>95</v>
      </c>
      <c r="C13" s="570"/>
      <c r="D13" s="570"/>
      <c r="E13" s="570"/>
      <c r="F13" s="570"/>
      <c r="G13" s="570"/>
      <c r="H13" s="570"/>
      <c r="I13" s="570"/>
      <c r="J13" s="570"/>
      <c r="K13" s="570"/>
      <c r="L13" s="570"/>
      <c r="M13" s="573" t="s">
        <v>470</v>
      </c>
      <c r="N13" s="573"/>
      <c r="O13" s="573"/>
      <c r="P13" s="573"/>
      <c r="Q13" s="573"/>
      <c r="R13" s="573"/>
      <c r="S13" s="573"/>
      <c r="T13" s="573"/>
      <c r="U13" s="573"/>
      <c r="V13" s="573"/>
      <c r="W13" s="573"/>
      <c r="X13" s="573"/>
      <c r="Y13" s="573"/>
      <c r="Z13" s="573"/>
      <c r="AA13" s="573"/>
      <c r="AB13" s="573"/>
      <c r="AC13" s="573"/>
      <c r="AD13" s="573"/>
      <c r="AE13" s="573"/>
      <c r="AF13" s="573"/>
      <c r="AG13" s="69"/>
      <c r="AH13" s="574" t="s">
        <v>471</v>
      </c>
      <c r="AI13" s="574"/>
      <c r="AJ13" s="574"/>
      <c r="AK13" s="574"/>
      <c r="AL13" s="574"/>
      <c r="AM13" s="574"/>
      <c r="AN13" s="574"/>
      <c r="AO13" s="574"/>
      <c r="AP13" s="574"/>
      <c r="AQ13" s="574"/>
      <c r="AR13" s="574"/>
      <c r="AS13" s="574"/>
      <c r="AT13" s="574"/>
      <c r="AU13" s="574"/>
      <c r="AV13" s="574"/>
      <c r="AW13" s="574"/>
      <c r="AX13" s="574"/>
      <c r="AY13" s="574"/>
      <c r="AZ13" s="574"/>
      <c r="BA13" s="574"/>
      <c r="BB13" s="428"/>
    </row>
    <row r="14" spans="1:54" ht="45" customHeight="1">
      <c r="A14" s="430"/>
      <c r="B14" s="567" t="s">
        <v>472</v>
      </c>
      <c r="C14" s="567"/>
      <c r="D14" s="567"/>
      <c r="E14" s="567"/>
      <c r="F14" s="567"/>
      <c r="G14" s="567"/>
      <c r="H14" s="567"/>
      <c r="I14" s="459"/>
      <c r="J14" s="459"/>
      <c r="K14" s="459"/>
      <c r="L14" s="459"/>
      <c r="M14" s="568" t="s">
        <v>473</v>
      </c>
      <c r="N14" s="568"/>
      <c r="O14" s="568"/>
      <c r="P14" s="568"/>
      <c r="Q14" s="568"/>
      <c r="R14" s="568"/>
      <c r="S14" s="568"/>
      <c r="T14" s="568"/>
      <c r="U14" s="568"/>
      <c r="V14" s="568"/>
      <c r="W14" s="568"/>
      <c r="X14" s="568"/>
      <c r="Y14" s="568"/>
      <c r="Z14" s="568"/>
      <c r="AA14" s="568"/>
      <c r="AB14" s="568"/>
      <c r="AC14" s="568"/>
      <c r="AD14" s="568"/>
      <c r="AE14" s="568"/>
      <c r="AF14" s="460"/>
      <c r="AG14" s="69"/>
      <c r="AH14" s="431"/>
      <c r="AI14" s="431"/>
      <c r="AJ14" s="431"/>
      <c r="AK14" s="431"/>
      <c r="AL14" s="431"/>
      <c r="AM14" s="431"/>
      <c r="AN14" s="431"/>
      <c r="AO14" s="431"/>
      <c r="AP14" s="431"/>
      <c r="AQ14" s="431"/>
      <c r="AR14" s="431"/>
      <c r="AS14" s="431"/>
      <c r="AT14" s="431"/>
      <c r="AU14" s="431"/>
      <c r="AV14" s="431"/>
      <c r="AW14" s="431"/>
      <c r="AX14" s="431"/>
      <c r="AY14" s="431"/>
      <c r="AZ14" s="431"/>
      <c r="BA14" s="431"/>
      <c r="BB14" s="428"/>
    </row>
    <row r="15" spans="1:54" ht="63.75" customHeight="1">
      <c r="A15" s="432"/>
      <c r="B15" s="567" t="s">
        <v>96</v>
      </c>
      <c r="C15" s="567"/>
      <c r="D15" s="567"/>
      <c r="E15" s="567"/>
      <c r="F15" s="567"/>
      <c r="G15" s="567"/>
      <c r="H15" s="567"/>
      <c r="I15" s="567"/>
      <c r="J15" s="567"/>
      <c r="K15" s="567"/>
      <c r="L15" s="567"/>
      <c r="M15" s="569" t="s">
        <v>474</v>
      </c>
      <c r="N15" s="569"/>
      <c r="O15" s="569"/>
      <c r="P15" s="569"/>
      <c r="Q15" s="569"/>
      <c r="R15" s="569"/>
      <c r="S15" s="569"/>
      <c r="T15" s="569"/>
      <c r="U15" s="569"/>
      <c r="V15" s="569"/>
      <c r="W15" s="569"/>
      <c r="X15" s="569"/>
      <c r="Y15" s="569"/>
      <c r="Z15" s="569"/>
      <c r="AA15" s="569"/>
      <c r="AB15" s="569"/>
      <c r="AC15" s="569"/>
      <c r="AD15" s="569"/>
      <c r="AE15" s="569"/>
      <c r="AF15" s="5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428"/>
    </row>
    <row r="16" spans="1:54" ht="28.5" customHeight="1">
      <c r="A16" s="430"/>
      <c r="B16" s="570" t="s">
        <v>97</v>
      </c>
      <c r="C16" s="570"/>
      <c r="D16" s="570"/>
      <c r="E16" s="570"/>
      <c r="F16" s="570"/>
      <c r="G16" s="570"/>
      <c r="H16" s="570"/>
      <c r="I16" s="570"/>
      <c r="J16" s="570"/>
      <c r="K16" s="570"/>
      <c r="L16" s="570"/>
      <c r="M16" s="570" t="s">
        <v>98</v>
      </c>
      <c r="N16" s="570"/>
      <c r="O16" s="570"/>
      <c r="P16" s="570"/>
      <c r="Q16" s="570"/>
      <c r="R16" s="570"/>
      <c r="S16" s="570"/>
      <c r="T16" s="570"/>
      <c r="U16" s="570"/>
      <c r="V16" s="570"/>
      <c r="W16" s="570"/>
      <c r="X16" s="570"/>
      <c r="Y16" s="570"/>
      <c r="Z16" s="570"/>
      <c r="AA16" s="570"/>
      <c r="AB16" s="570"/>
      <c r="AC16" s="570"/>
      <c r="AD16" s="570"/>
      <c r="AE16" s="570"/>
      <c r="AF16" s="570"/>
      <c r="AG16" s="570"/>
      <c r="AH16" s="570"/>
      <c r="AI16" s="570"/>
      <c r="AJ16" s="570"/>
      <c r="AK16" s="570"/>
      <c r="AL16" s="570"/>
      <c r="AM16" s="570"/>
      <c r="AN16" s="570"/>
      <c r="AO16" s="570"/>
      <c r="AP16" s="570"/>
      <c r="AQ16" s="570"/>
      <c r="AR16" s="570"/>
      <c r="AS16" s="570"/>
      <c r="AT16" s="570"/>
      <c r="AU16" s="570"/>
      <c r="AV16" s="570"/>
      <c r="AW16" s="570"/>
      <c r="AX16" s="570"/>
      <c r="AY16" s="570"/>
      <c r="AZ16" s="570"/>
      <c r="BA16" s="570"/>
      <c r="BB16" s="428"/>
    </row>
    <row r="17" spans="1:55" ht="18.75">
      <c r="A17" s="69"/>
      <c r="B17" s="562" t="s">
        <v>99</v>
      </c>
      <c r="C17" s="562"/>
      <c r="D17" s="562"/>
      <c r="E17" s="562"/>
      <c r="F17" s="562"/>
      <c r="G17" s="562"/>
      <c r="H17" s="562"/>
      <c r="I17" s="562"/>
      <c r="J17" s="562"/>
      <c r="K17" s="562"/>
      <c r="L17" s="562"/>
      <c r="M17" s="562" t="s">
        <v>100</v>
      </c>
      <c r="N17" s="562"/>
      <c r="O17" s="562"/>
      <c r="P17" s="562"/>
      <c r="Q17" s="562"/>
      <c r="R17" s="562"/>
      <c r="S17" s="562"/>
      <c r="T17" s="562"/>
      <c r="U17" s="562"/>
      <c r="V17" s="562"/>
      <c r="W17" s="562"/>
      <c r="X17" s="562"/>
      <c r="Y17" s="562"/>
      <c r="Z17" s="562"/>
      <c r="AA17" s="562"/>
      <c r="AB17" s="562"/>
      <c r="AC17" s="562"/>
      <c r="AD17" s="562"/>
      <c r="AE17" s="562"/>
      <c r="AF17" s="562"/>
      <c r="AG17" s="562"/>
      <c r="AH17" s="562"/>
      <c r="AI17" s="562"/>
      <c r="AJ17" s="562"/>
      <c r="AK17" s="562"/>
      <c r="AL17" s="562"/>
      <c r="AM17" s="562"/>
      <c r="AN17" s="562"/>
      <c r="AO17" s="562"/>
      <c r="AP17" s="562"/>
      <c r="AQ17" s="562"/>
      <c r="AR17" s="562"/>
      <c r="AS17" s="562"/>
      <c r="AT17" s="562"/>
      <c r="AU17" s="562"/>
      <c r="AV17" s="562"/>
      <c r="AW17" s="562"/>
      <c r="AX17" s="562"/>
      <c r="AY17" s="562"/>
      <c r="AZ17" s="562"/>
      <c r="BA17" s="562"/>
      <c r="BB17" s="428"/>
    </row>
    <row r="18" spans="1:55" ht="16.5" thickBot="1">
      <c r="A18" s="525" t="s">
        <v>101</v>
      </c>
      <c r="B18" s="525"/>
      <c r="C18" s="525"/>
      <c r="D18" s="525"/>
      <c r="E18" s="525"/>
      <c r="F18" s="525"/>
      <c r="G18" s="525"/>
      <c r="H18" s="525"/>
      <c r="I18" s="525"/>
      <c r="J18" s="525"/>
      <c r="K18" s="525"/>
      <c r="L18" s="525"/>
      <c r="M18" s="525"/>
      <c r="N18" s="525"/>
      <c r="O18" s="525"/>
      <c r="P18" s="525"/>
      <c r="Q18" s="525"/>
      <c r="R18" s="525"/>
      <c r="S18" s="525"/>
      <c r="T18" s="525"/>
      <c r="U18" s="525"/>
      <c r="V18" s="525"/>
      <c r="W18" s="525"/>
      <c r="X18" s="525"/>
      <c r="Y18" s="525"/>
      <c r="Z18" s="525"/>
      <c r="AA18" s="525"/>
      <c r="AB18" s="525"/>
      <c r="AC18" s="525"/>
      <c r="AD18" s="525"/>
      <c r="AE18" s="525"/>
      <c r="AF18" s="525"/>
      <c r="AG18" s="525"/>
      <c r="AH18" s="525"/>
      <c r="AI18" s="525"/>
      <c r="AJ18" s="525"/>
      <c r="AK18" s="525"/>
      <c r="AL18" s="525"/>
      <c r="AM18" s="525"/>
      <c r="AN18" s="525"/>
      <c r="AO18" s="525"/>
      <c r="AP18" s="525"/>
      <c r="AQ18" s="525"/>
      <c r="AR18" s="525"/>
      <c r="AS18" s="525"/>
      <c r="AT18" s="525"/>
      <c r="AU18" s="525"/>
      <c r="AV18" s="525"/>
      <c r="AW18" s="525"/>
      <c r="AX18" s="525"/>
      <c r="AY18" s="525"/>
      <c r="AZ18" s="525"/>
      <c r="BA18" s="525"/>
      <c r="BB18" s="428"/>
    </row>
    <row r="19" spans="1:55" ht="16.5" customHeight="1" thickBot="1">
      <c r="A19" s="563" t="s">
        <v>102</v>
      </c>
      <c r="B19" s="560" t="s">
        <v>22</v>
      </c>
      <c r="C19" s="560"/>
      <c r="D19" s="560"/>
      <c r="E19" s="560"/>
      <c r="F19" s="560"/>
      <c r="G19" s="560" t="s">
        <v>23</v>
      </c>
      <c r="H19" s="560"/>
      <c r="I19" s="560"/>
      <c r="J19" s="560"/>
      <c r="K19" s="560" t="s">
        <v>24</v>
      </c>
      <c r="L19" s="560"/>
      <c r="M19" s="560"/>
      <c r="N19" s="560"/>
      <c r="O19" s="560" t="s">
        <v>25</v>
      </c>
      <c r="P19" s="560"/>
      <c r="Q19" s="560"/>
      <c r="R19" s="560"/>
      <c r="S19" s="560"/>
      <c r="T19" s="560" t="s">
        <v>26</v>
      </c>
      <c r="U19" s="560"/>
      <c r="V19" s="560"/>
      <c r="W19" s="560"/>
      <c r="X19" s="560" t="s">
        <v>27</v>
      </c>
      <c r="Y19" s="560"/>
      <c r="Z19" s="560"/>
      <c r="AA19" s="560"/>
      <c r="AB19" s="560" t="s">
        <v>28</v>
      </c>
      <c r="AC19" s="560"/>
      <c r="AD19" s="560"/>
      <c r="AE19" s="560"/>
      <c r="AF19" s="560" t="s">
        <v>29</v>
      </c>
      <c r="AG19" s="560"/>
      <c r="AH19" s="560"/>
      <c r="AI19" s="560"/>
      <c r="AJ19" s="560"/>
      <c r="AK19" s="560" t="s">
        <v>30</v>
      </c>
      <c r="AL19" s="560"/>
      <c r="AM19" s="560"/>
      <c r="AN19" s="560"/>
      <c r="AO19" s="560" t="s">
        <v>31</v>
      </c>
      <c r="AP19" s="560"/>
      <c r="AQ19" s="560"/>
      <c r="AR19" s="560"/>
      <c r="AS19" s="560"/>
      <c r="AT19" s="560" t="s">
        <v>32</v>
      </c>
      <c r="AU19" s="560"/>
      <c r="AV19" s="560"/>
      <c r="AW19" s="560"/>
      <c r="AX19" s="561" t="s">
        <v>33</v>
      </c>
      <c r="AY19" s="561"/>
      <c r="AZ19" s="561"/>
      <c r="BA19" s="561"/>
      <c r="BB19" s="428"/>
    </row>
    <row r="20" spans="1:55" ht="16.5" thickBot="1">
      <c r="A20" s="563"/>
      <c r="B20" s="433">
        <v>1</v>
      </c>
      <c r="C20" s="433">
        <f>B20+1</f>
        <v>2</v>
      </c>
      <c r="D20" s="433">
        <f t="shared" ref="D20:BA20" si="0">C20+1</f>
        <v>3</v>
      </c>
      <c r="E20" s="433">
        <f t="shared" si="0"/>
        <v>4</v>
      </c>
      <c r="F20" s="433">
        <f t="shared" si="0"/>
        <v>5</v>
      </c>
      <c r="G20" s="433">
        <f t="shared" si="0"/>
        <v>6</v>
      </c>
      <c r="H20" s="433">
        <f t="shared" si="0"/>
        <v>7</v>
      </c>
      <c r="I20" s="433">
        <f t="shared" si="0"/>
        <v>8</v>
      </c>
      <c r="J20" s="433">
        <f t="shared" si="0"/>
        <v>9</v>
      </c>
      <c r="K20" s="433">
        <f t="shared" si="0"/>
        <v>10</v>
      </c>
      <c r="L20" s="433">
        <f t="shared" si="0"/>
        <v>11</v>
      </c>
      <c r="M20" s="433">
        <f t="shared" si="0"/>
        <v>12</v>
      </c>
      <c r="N20" s="433">
        <f t="shared" si="0"/>
        <v>13</v>
      </c>
      <c r="O20" s="433">
        <f t="shared" si="0"/>
        <v>14</v>
      </c>
      <c r="P20" s="433">
        <f t="shared" si="0"/>
        <v>15</v>
      </c>
      <c r="Q20" s="433">
        <f t="shared" si="0"/>
        <v>16</v>
      </c>
      <c r="R20" s="433">
        <f t="shared" si="0"/>
        <v>17</v>
      </c>
      <c r="S20" s="433">
        <f t="shared" si="0"/>
        <v>18</v>
      </c>
      <c r="T20" s="433">
        <f t="shared" si="0"/>
        <v>19</v>
      </c>
      <c r="U20" s="433">
        <f t="shared" si="0"/>
        <v>20</v>
      </c>
      <c r="V20" s="433">
        <f t="shared" si="0"/>
        <v>21</v>
      </c>
      <c r="W20" s="433">
        <f t="shared" si="0"/>
        <v>22</v>
      </c>
      <c r="X20" s="433">
        <f t="shared" si="0"/>
        <v>23</v>
      </c>
      <c r="Y20" s="433">
        <f t="shared" si="0"/>
        <v>24</v>
      </c>
      <c r="Z20" s="433">
        <f t="shared" si="0"/>
        <v>25</v>
      </c>
      <c r="AA20" s="433">
        <f t="shared" si="0"/>
        <v>26</v>
      </c>
      <c r="AB20" s="433">
        <f t="shared" si="0"/>
        <v>27</v>
      </c>
      <c r="AC20" s="433">
        <f t="shared" si="0"/>
        <v>28</v>
      </c>
      <c r="AD20" s="433">
        <f t="shared" si="0"/>
        <v>29</v>
      </c>
      <c r="AE20" s="433">
        <f t="shared" si="0"/>
        <v>30</v>
      </c>
      <c r="AF20" s="433">
        <f t="shared" si="0"/>
        <v>31</v>
      </c>
      <c r="AG20" s="433">
        <f t="shared" si="0"/>
        <v>32</v>
      </c>
      <c r="AH20" s="433">
        <f t="shared" si="0"/>
        <v>33</v>
      </c>
      <c r="AI20" s="433">
        <f t="shared" si="0"/>
        <v>34</v>
      </c>
      <c r="AJ20" s="433">
        <f t="shared" si="0"/>
        <v>35</v>
      </c>
      <c r="AK20" s="433">
        <f t="shared" si="0"/>
        <v>36</v>
      </c>
      <c r="AL20" s="433">
        <f t="shared" si="0"/>
        <v>37</v>
      </c>
      <c r="AM20" s="433">
        <f t="shared" si="0"/>
        <v>38</v>
      </c>
      <c r="AN20" s="433">
        <f t="shared" si="0"/>
        <v>39</v>
      </c>
      <c r="AO20" s="433">
        <f t="shared" si="0"/>
        <v>40</v>
      </c>
      <c r="AP20" s="433">
        <f t="shared" si="0"/>
        <v>41</v>
      </c>
      <c r="AQ20" s="433">
        <f t="shared" si="0"/>
        <v>42</v>
      </c>
      <c r="AR20" s="433">
        <f t="shared" si="0"/>
        <v>43</v>
      </c>
      <c r="AS20" s="433">
        <f t="shared" si="0"/>
        <v>44</v>
      </c>
      <c r="AT20" s="433">
        <f t="shared" si="0"/>
        <v>45</v>
      </c>
      <c r="AU20" s="433">
        <f t="shared" si="0"/>
        <v>46</v>
      </c>
      <c r="AV20" s="433">
        <f t="shared" si="0"/>
        <v>47</v>
      </c>
      <c r="AW20" s="433">
        <f t="shared" si="0"/>
        <v>48</v>
      </c>
      <c r="AX20" s="433">
        <f t="shared" si="0"/>
        <v>49</v>
      </c>
      <c r="AY20" s="433">
        <f t="shared" si="0"/>
        <v>50</v>
      </c>
      <c r="AZ20" s="433">
        <f t="shared" si="0"/>
        <v>51</v>
      </c>
      <c r="BA20" s="434">
        <f t="shared" si="0"/>
        <v>52</v>
      </c>
      <c r="BB20" s="428"/>
    </row>
    <row r="21" spans="1:55" ht="16.5" thickBot="1">
      <c r="A21" s="563"/>
      <c r="B21" s="435"/>
      <c r="C21" s="436"/>
      <c r="D21" s="436"/>
      <c r="E21" s="436"/>
      <c r="F21" s="436"/>
      <c r="G21" s="436"/>
      <c r="H21" s="436"/>
      <c r="I21" s="436"/>
      <c r="J21" s="436"/>
      <c r="K21" s="436"/>
      <c r="L21" s="436"/>
      <c r="M21" s="436"/>
      <c r="N21" s="436"/>
      <c r="O21" s="436"/>
      <c r="P21" s="436"/>
      <c r="Q21" s="436"/>
      <c r="R21" s="436"/>
      <c r="S21" s="436"/>
      <c r="T21" s="436"/>
      <c r="U21" s="436"/>
      <c r="V21" s="436"/>
      <c r="W21" s="436"/>
      <c r="X21" s="436"/>
      <c r="Y21" s="436"/>
      <c r="Z21" s="436"/>
      <c r="AA21" s="436"/>
      <c r="AB21" s="436"/>
      <c r="AC21" s="436"/>
      <c r="AD21" s="436"/>
      <c r="AE21" s="436"/>
      <c r="AF21" s="436"/>
      <c r="AG21" s="436"/>
      <c r="AH21" s="436"/>
      <c r="AI21" s="436"/>
      <c r="AJ21" s="436"/>
      <c r="AK21" s="436"/>
      <c r="AL21" s="436"/>
      <c r="AM21" s="436"/>
      <c r="AN21" s="436"/>
      <c r="AO21" s="436"/>
      <c r="AP21" s="436"/>
      <c r="AQ21" s="436"/>
      <c r="AR21" s="436"/>
      <c r="AS21" s="436"/>
      <c r="AT21" s="436"/>
      <c r="AU21" s="436"/>
      <c r="AV21" s="436"/>
      <c r="AW21" s="436"/>
      <c r="AX21" s="436"/>
      <c r="AY21" s="436"/>
      <c r="AZ21" s="436"/>
      <c r="BA21" s="437"/>
      <c r="BB21" s="428"/>
    </row>
    <row r="22" spans="1:55" ht="15.75">
      <c r="A22" s="438" t="s">
        <v>49</v>
      </c>
      <c r="B22" s="439"/>
      <c r="C22" s="439"/>
      <c r="D22" s="440"/>
      <c r="E22" s="439"/>
      <c r="F22" s="441"/>
      <c r="G22" s="441"/>
      <c r="H22" s="441"/>
      <c r="I22" s="441"/>
      <c r="J22" s="442"/>
      <c r="K22" s="441"/>
      <c r="L22" s="441"/>
      <c r="M22" s="442"/>
      <c r="N22" s="442"/>
      <c r="O22" s="442"/>
      <c r="P22" s="442"/>
      <c r="Q22" s="442" t="s">
        <v>103</v>
      </c>
      <c r="R22" s="442" t="s">
        <v>103</v>
      </c>
      <c r="S22" s="442" t="s">
        <v>104</v>
      </c>
      <c r="T22" s="442" t="s">
        <v>58</v>
      </c>
      <c r="U22" s="442" t="s">
        <v>58</v>
      </c>
      <c r="V22" s="442" t="s">
        <v>58</v>
      </c>
      <c r="W22" s="442"/>
      <c r="X22" s="441"/>
      <c r="Y22" s="442"/>
      <c r="Z22" s="442"/>
      <c r="AA22" s="442"/>
      <c r="AB22" s="442"/>
      <c r="AC22" s="441"/>
      <c r="AD22" s="442"/>
      <c r="AE22" s="441"/>
      <c r="AF22" s="441"/>
      <c r="AG22" s="441"/>
      <c r="AH22" s="441"/>
      <c r="AI22" s="441"/>
      <c r="AJ22" s="441"/>
      <c r="AK22" s="442"/>
      <c r="AL22" s="442"/>
      <c r="AM22" s="441"/>
      <c r="AN22" s="441"/>
      <c r="AO22" s="441" t="s">
        <v>105</v>
      </c>
      <c r="AP22" s="441" t="s">
        <v>105</v>
      </c>
      <c r="AQ22" s="441" t="s">
        <v>103</v>
      </c>
      <c r="AR22" s="442" t="s">
        <v>103</v>
      </c>
      <c r="AS22" s="442" t="s">
        <v>58</v>
      </c>
      <c r="AT22" s="442" t="s">
        <v>58</v>
      </c>
      <c r="AU22" s="442" t="s">
        <v>58</v>
      </c>
      <c r="AV22" s="442" t="s">
        <v>58</v>
      </c>
      <c r="AW22" s="442" t="s">
        <v>58</v>
      </c>
      <c r="AX22" s="442" t="s">
        <v>58</v>
      </c>
      <c r="AY22" s="442" t="s">
        <v>58</v>
      </c>
      <c r="AZ22" s="442" t="s">
        <v>58</v>
      </c>
      <c r="BA22" s="442" t="s">
        <v>58</v>
      </c>
      <c r="BB22" s="428"/>
    </row>
    <row r="23" spans="1:55" ht="15.75">
      <c r="A23" s="443" t="s">
        <v>61</v>
      </c>
      <c r="B23" s="441"/>
      <c r="C23" s="441"/>
      <c r="D23" s="441"/>
      <c r="E23" s="441"/>
      <c r="F23" s="441"/>
      <c r="G23" s="441"/>
      <c r="H23" s="441"/>
      <c r="I23" s="441"/>
      <c r="J23" s="442"/>
      <c r="K23" s="441"/>
      <c r="L23" s="441"/>
      <c r="M23" s="442"/>
      <c r="N23" s="442"/>
      <c r="O23" s="442"/>
      <c r="P23" s="442"/>
      <c r="Q23" s="442" t="s">
        <v>103</v>
      </c>
      <c r="R23" s="442" t="s">
        <v>103</v>
      </c>
      <c r="S23" s="442" t="s">
        <v>58</v>
      </c>
      <c r="T23" s="442" t="s">
        <v>58</v>
      </c>
      <c r="U23" s="442" t="s">
        <v>58</v>
      </c>
      <c r="V23" s="442"/>
      <c r="W23" s="442"/>
      <c r="X23" s="441"/>
      <c r="Y23" s="442"/>
      <c r="Z23" s="442"/>
      <c r="AA23" s="442"/>
      <c r="AB23" s="442"/>
      <c r="AC23" s="441"/>
      <c r="AD23" s="442"/>
      <c r="AE23" s="442"/>
      <c r="AF23" s="442"/>
      <c r="AG23" s="441"/>
      <c r="AH23" s="441"/>
      <c r="AI23" s="441"/>
      <c r="AJ23" s="441"/>
      <c r="AK23" s="442"/>
      <c r="AL23" s="441"/>
      <c r="AM23" s="441"/>
      <c r="AN23" s="442"/>
      <c r="AO23" s="441" t="s">
        <v>105</v>
      </c>
      <c r="AP23" s="441" t="s">
        <v>105</v>
      </c>
      <c r="AQ23" s="441" t="s">
        <v>103</v>
      </c>
      <c r="AR23" s="442" t="s">
        <v>103</v>
      </c>
      <c r="AS23" s="442" t="s">
        <v>58</v>
      </c>
      <c r="AT23" s="442" t="s">
        <v>58</v>
      </c>
      <c r="AU23" s="442" t="s">
        <v>58</v>
      </c>
      <c r="AV23" s="442" t="s">
        <v>58</v>
      </c>
      <c r="AW23" s="442" t="s">
        <v>58</v>
      </c>
      <c r="AX23" s="442" t="s">
        <v>58</v>
      </c>
      <c r="AY23" s="442" t="s">
        <v>58</v>
      </c>
      <c r="AZ23" s="442" t="s">
        <v>58</v>
      </c>
      <c r="BA23" s="442" t="s">
        <v>58</v>
      </c>
      <c r="BB23" s="428"/>
    </row>
    <row r="24" spans="1:55" ht="15.75">
      <c r="A24" s="443" t="s">
        <v>51</v>
      </c>
      <c r="B24" s="441"/>
      <c r="C24" s="441"/>
      <c r="D24" s="441"/>
      <c r="E24" s="441"/>
      <c r="F24" s="441"/>
      <c r="G24" s="441"/>
      <c r="H24" s="441"/>
      <c r="I24" s="441"/>
      <c r="J24" s="442"/>
      <c r="K24" s="441"/>
      <c r="L24" s="441"/>
      <c r="M24" s="442"/>
      <c r="N24" s="442"/>
      <c r="O24" s="442"/>
      <c r="P24" s="442"/>
      <c r="Q24" s="442" t="s">
        <v>103</v>
      </c>
      <c r="R24" s="442" t="s">
        <v>103</v>
      </c>
      <c r="S24" s="442" t="s">
        <v>58</v>
      </c>
      <c r="T24" s="442" t="s">
        <v>58</v>
      </c>
      <c r="U24" s="442" t="s">
        <v>58</v>
      </c>
      <c r="V24" s="442"/>
      <c r="W24" s="442"/>
      <c r="X24" s="441"/>
      <c r="Y24" s="442"/>
      <c r="Z24" s="441"/>
      <c r="AA24" s="441"/>
      <c r="AB24" s="442"/>
      <c r="AC24" s="441"/>
      <c r="AD24" s="442"/>
      <c r="AE24" s="441"/>
      <c r="AF24" s="441"/>
      <c r="AG24" s="441"/>
      <c r="AH24" s="441"/>
      <c r="AI24" s="441"/>
      <c r="AJ24" s="441"/>
      <c r="AK24" s="441"/>
      <c r="AL24" s="441"/>
      <c r="AM24" s="442"/>
      <c r="AN24" s="441" t="s">
        <v>105</v>
      </c>
      <c r="AO24" s="441" t="s">
        <v>105</v>
      </c>
      <c r="AP24" s="442" t="s">
        <v>105</v>
      </c>
      <c r="AQ24" s="442" t="s">
        <v>103</v>
      </c>
      <c r="AR24" s="444" t="s">
        <v>103</v>
      </c>
      <c r="AS24" s="442" t="s">
        <v>58</v>
      </c>
      <c r="AT24" s="442" t="s">
        <v>58</v>
      </c>
      <c r="AU24" s="442" t="s">
        <v>58</v>
      </c>
      <c r="AV24" s="442" t="s">
        <v>58</v>
      </c>
      <c r="AW24" s="442" t="s">
        <v>58</v>
      </c>
      <c r="AX24" s="442" t="s">
        <v>58</v>
      </c>
      <c r="AY24" s="442" t="s">
        <v>58</v>
      </c>
      <c r="AZ24" s="442" t="s">
        <v>58</v>
      </c>
      <c r="BA24" s="442" t="s">
        <v>58</v>
      </c>
      <c r="BB24" s="428"/>
    </row>
    <row r="25" spans="1:55" ht="16.5" thickBot="1">
      <c r="A25" s="445" t="s">
        <v>63</v>
      </c>
      <c r="B25" s="441"/>
      <c r="C25" s="441"/>
      <c r="D25" s="441"/>
      <c r="E25" s="441"/>
      <c r="F25" s="441"/>
      <c r="G25" s="441"/>
      <c r="H25" s="441"/>
      <c r="I25" s="441"/>
      <c r="J25" s="442"/>
      <c r="K25" s="441"/>
      <c r="L25" s="441"/>
      <c r="M25" s="442"/>
      <c r="N25" s="442"/>
      <c r="O25" s="442"/>
      <c r="P25" s="442"/>
      <c r="Q25" s="442" t="s">
        <v>103</v>
      </c>
      <c r="R25" s="442" t="s">
        <v>103</v>
      </c>
      <c r="S25" s="442" t="s">
        <v>58</v>
      </c>
      <c r="T25" s="442" t="s">
        <v>58</v>
      </c>
      <c r="U25" s="442" t="s">
        <v>58</v>
      </c>
      <c r="V25" s="442"/>
      <c r="W25" s="442" t="s">
        <v>106</v>
      </c>
      <c r="X25" s="442" t="s">
        <v>106</v>
      </c>
      <c r="Y25" s="442" t="s">
        <v>106</v>
      </c>
      <c r="Z25" s="442" t="s">
        <v>106</v>
      </c>
      <c r="AA25" s="442" t="s">
        <v>106</v>
      </c>
      <c r="AB25" s="442" t="s">
        <v>106</v>
      </c>
      <c r="AC25" s="441"/>
      <c r="AD25" s="442"/>
      <c r="AE25" s="442"/>
      <c r="AF25" s="442"/>
      <c r="AG25" s="441"/>
      <c r="AH25" s="441"/>
      <c r="AI25" s="441"/>
      <c r="AJ25" s="441"/>
      <c r="AK25" s="442"/>
      <c r="AL25" s="441"/>
      <c r="AM25" s="441"/>
      <c r="AN25" s="442"/>
      <c r="AO25" s="442" t="s">
        <v>103</v>
      </c>
      <c r="AP25" s="442" t="s">
        <v>103</v>
      </c>
      <c r="AQ25" s="446" t="s">
        <v>107</v>
      </c>
      <c r="AR25" s="82" t="s">
        <v>107</v>
      </c>
      <c r="AS25" s="447"/>
      <c r="AT25" s="442"/>
      <c r="AU25" s="442"/>
      <c r="AV25" s="442"/>
      <c r="AW25" s="442"/>
      <c r="AX25" s="442"/>
      <c r="AY25" s="442"/>
      <c r="AZ25" s="442"/>
      <c r="BA25" s="442"/>
      <c r="BB25" s="428"/>
    </row>
    <row r="26" spans="1:55" ht="15.75">
      <c r="A26" s="564" t="s">
        <v>108</v>
      </c>
      <c r="B26" s="564"/>
      <c r="C26" s="564"/>
      <c r="D26" s="564"/>
      <c r="E26" s="564"/>
      <c r="F26" s="564"/>
      <c r="G26" s="564"/>
      <c r="H26" s="564"/>
      <c r="I26" s="564"/>
      <c r="J26" s="564"/>
      <c r="K26" s="564"/>
      <c r="L26" s="564"/>
      <c r="M26" s="564"/>
      <c r="N26" s="564"/>
      <c r="O26" s="564"/>
      <c r="P26" s="564"/>
      <c r="Q26" s="564"/>
      <c r="R26" s="564"/>
      <c r="S26" s="564"/>
      <c r="T26" s="564"/>
      <c r="U26" s="564"/>
      <c r="V26" s="564"/>
      <c r="W26" s="564"/>
      <c r="X26" s="564"/>
      <c r="Y26" s="564"/>
      <c r="Z26" s="564"/>
      <c r="AA26" s="564"/>
      <c r="AB26" s="564"/>
      <c r="AC26" s="564"/>
      <c r="AD26" s="564"/>
      <c r="AE26" s="564"/>
      <c r="AF26" s="564"/>
      <c r="AG26" s="564"/>
      <c r="AH26" s="564"/>
      <c r="AI26" s="564"/>
      <c r="AJ26" s="564"/>
      <c r="AK26" s="564"/>
      <c r="AL26" s="564"/>
      <c r="AM26" s="564"/>
      <c r="AN26" s="564"/>
      <c r="AO26" s="564"/>
      <c r="AP26" s="564"/>
      <c r="AQ26" s="564"/>
      <c r="AR26" s="564"/>
      <c r="AS26" s="564"/>
      <c r="AT26" s="564"/>
      <c r="AU26" s="564"/>
      <c r="AV26" s="564"/>
      <c r="AW26" s="564"/>
      <c r="AX26" s="564"/>
      <c r="AY26" s="564"/>
      <c r="AZ26" s="564"/>
      <c r="BA26" s="564"/>
      <c r="BB26" s="428"/>
    </row>
    <row r="27" spans="1:55">
      <c r="A27" s="428"/>
      <c r="B27" s="428"/>
      <c r="C27" s="428"/>
      <c r="D27" s="428"/>
      <c r="E27" s="428"/>
      <c r="F27" s="428"/>
      <c r="G27" s="428"/>
      <c r="H27" s="428"/>
      <c r="I27" s="428"/>
      <c r="J27" s="428"/>
      <c r="K27" s="428"/>
      <c r="L27" s="428"/>
      <c r="M27" s="428"/>
      <c r="N27" s="428"/>
      <c r="O27" s="428"/>
      <c r="P27" s="428"/>
      <c r="Q27" s="428"/>
      <c r="R27" s="428"/>
      <c r="S27" s="428"/>
      <c r="T27" s="428"/>
      <c r="U27" s="428"/>
      <c r="V27" s="428"/>
      <c r="W27" s="428"/>
      <c r="X27" s="428"/>
      <c r="Y27" s="428"/>
      <c r="Z27" s="428"/>
      <c r="AA27" s="428"/>
      <c r="AB27" s="428"/>
      <c r="AC27" s="428"/>
      <c r="AD27" s="428"/>
      <c r="AE27" s="428"/>
      <c r="AF27" s="428"/>
      <c r="AG27" s="428"/>
      <c r="AH27" s="428"/>
      <c r="AI27" s="428"/>
      <c r="AJ27" s="428"/>
      <c r="AK27" s="428"/>
      <c r="AL27" s="428"/>
      <c r="AM27" s="428"/>
      <c r="AN27" s="428"/>
      <c r="AO27" s="428"/>
      <c r="AP27" s="428"/>
      <c r="AQ27" s="428"/>
      <c r="AR27" s="428"/>
      <c r="AS27" s="428"/>
      <c r="AT27" s="428"/>
      <c r="AU27" s="428"/>
      <c r="AV27" s="428"/>
      <c r="AW27" s="428"/>
      <c r="AX27" s="428"/>
      <c r="AY27" s="428"/>
      <c r="AZ27" s="428"/>
      <c r="BA27" s="428"/>
      <c r="BB27" s="428"/>
    </row>
    <row r="28" spans="1:55" ht="16.5" thickBot="1">
      <c r="A28" s="70" t="s">
        <v>109</v>
      </c>
      <c r="B28" s="428"/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428"/>
      <c r="N28" s="428"/>
      <c r="O28" s="428"/>
      <c r="P28" s="70" t="s">
        <v>110</v>
      </c>
      <c r="Q28" s="65"/>
      <c r="R28" s="65"/>
      <c r="S28" s="65"/>
      <c r="T28" s="65"/>
      <c r="U28" s="65"/>
      <c r="V28" s="448"/>
      <c r="W28" s="448"/>
      <c r="X28" s="565" t="s">
        <v>111</v>
      </c>
      <c r="Y28" s="565"/>
      <c r="Z28" s="565"/>
      <c r="AA28" s="565"/>
      <c r="AB28" s="565"/>
      <c r="AC28" s="565"/>
      <c r="AD28" s="565"/>
      <c r="AE28" s="565"/>
      <c r="AF28" s="428"/>
      <c r="AG28" s="428"/>
      <c r="AH28" s="428"/>
      <c r="AI28" s="525" t="s">
        <v>112</v>
      </c>
      <c r="AJ28" s="525"/>
      <c r="AK28" s="525"/>
      <c r="AL28" s="525"/>
      <c r="AM28" s="525"/>
      <c r="AN28" s="525"/>
      <c r="AO28" s="525"/>
      <c r="AP28" s="525"/>
      <c r="AQ28" s="525"/>
      <c r="AR28" s="525"/>
      <c r="AS28" s="525"/>
      <c r="AT28" s="525"/>
      <c r="AU28" s="525"/>
      <c r="AV28" s="525"/>
      <c r="AW28" s="525"/>
      <c r="AX28" s="525"/>
      <c r="AY28" s="525"/>
      <c r="AZ28" s="525"/>
      <c r="BA28" s="67"/>
      <c r="BB28" s="67"/>
      <c r="BC28" s="71"/>
    </row>
    <row r="29" spans="1:55" ht="32.25" customHeight="1" thickBot="1">
      <c r="A29" s="548" t="s">
        <v>102</v>
      </c>
      <c r="B29" s="548" t="s">
        <v>113</v>
      </c>
      <c r="C29" s="548"/>
      <c r="D29" s="548" t="s">
        <v>114</v>
      </c>
      <c r="E29" s="548"/>
      <c r="F29" s="566" t="s">
        <v>115</v>
      </c>
      <c r="G29" s="566"/>
      <c r="H29" s="548" t="s">
        <v>116</v>
      </c>
      <c r="I29" s="548"/>
      <c r="J29" s="548" t="s">
        <v>40</v>
      </c>
      <c r="K29" s="548"/>
      <c r="L29" s="549" t="s">
        <v>117</v>
      </c>
      <c r="M29" s="549"/>
      <c r="N29" s="554"/>
      <c r="O29" s="554"/>
      <c r="P29" s="555" t="s">
        <v>118</v>
      </c>
      <c r="Q29" s="555"/>
      <c r="R29" s="555"/>
      <c r="S29" s="555"/>
      <c r="T29" s="556" t="s">
        <v>119</v>
      </c>
      <c r="U29" s="557" t="s">
        <v>120</v>
      </c>
      <c r="V29" s="72"/>
      <c r="W29" s="72"/>
      <c r="X29" s="73"/>
      <c r="Y29" s="558" t="s">
        <v>121</v>
      </c>
      <c r="Z29" s="559" t="s">
        <v>122</v>
      </c>
      <c r="AA29" s="559"/>
      <c r="AB29" s="74"/>
      <c r="AC29" s="456"/>
      <c r="AD29" s="550" t="s">
        <v>119</v>
      </c>
      <c r="AE29" s="449"/>
      <c r="AF29" s="428"/>
      <c r="AG29" s="428"/>
      <c r="AH29" s="428"/>
      <c r="AI29" s="551" t="s">
        <v>123</v>
      </c>
      <c r="AJ29" s="551"/>
      <c r="AK29" s="551"/>
      <c r="AL29" s="551"/>
      <c r="AM29" s="551"/>
      <c r="AN29" s="551"/>
      <c r="AO29" s="551"/>
      <c r="AP29" s="551"/>
      <c r="AQ29" s="551"/>
      <c r="AR29" s="551"/>
      <c r="AS29" s="551"/>
      <c r="AT29" s="551"/>
      <c r="AU29" s="551"/>
      <c r="AV29" s="551"/>
      <c r="AW29" s="551"/>
      <c r="AX29" s="551"/>
      <c r="AY29" s="551"/>
      <c r="AZ29" s="551"/>
      <c r="BA29" s="428"/>
      <c r="BB29" s="428"/>
    </row>
    <row r="30" spans="1:55" ht="43.5" customHeight="1" thickBot="1">
      <c r="A30" s="548"/>
      <c r="B30" s="548"/>
      <c r="C30" s="548"/>
      <c r="D30" s="548"/>
      <c r="E30" s="548"/>
      <c r="F30" s="566"/>
      <c r="G30" s="566"/>
      <c r="H30" s="548"/>
      <c r="I30" s="548"/>
      <c r="J30" s="548"/>
      <c r="K30" s="548"/>
      <c r="L30" s="549"/>
      <c r="M30" s="549"/>
      <c r="N30" s="554"/>
      <c r="O30" s="554"/>
      <c r="P30" s="555"/>
      <c r="Q30" s="555"/>
      <c r="R30" s="555"/>
      <c r="S30" s="555"/>
      <c r="T30" s="556"/>
      <c r="U30" s="557"/>
      <c r="V30" s="72"/>
      <c r="W30" s="72"/>
      <c r="X30" s="457"/>
      <c r="Y30" s="558"/>
      <c r="Z30" s="559"/>
      <c r="AA30" s="559"/>
      <c r="AB30" s="75"/>
      <c r="AC30" s="76"/>
      <c r="AD30" s="550"/>
      <c r="AE30" s="450"/>
      <c r="AF30" s="428"/>
      <c r="AG30" s="428"/>
      <c r="AH30" s="428"/>
      <c r="AI30" s="552" t="s">
        <v>124</v>
      </c>
      <c r="AJ30" s="552"/>
      <c r="AK30" s="552"/>
      <c r="AL30" s="552"/>
      <c r="AM30" s="552"/>
      <c r="AN30" s="552"/>
      <c r="AO30" s="552"/>
      <c r="AP30" s="552"/>
      <c r="AQ30" s="552"/>
      <c r="AR30" s="552"/>
      <c r="AS30" s="553" t="s">
        <v>478</v>
      </c>
      <c r="AT30" s="553"/>
      <c r="AU30" s="553"/>
      <c r="AV30" s="553"/>
      <c r="AW30" s="553"/>
      <c r="AX30" s="553"/>
      <c r="AY30" s="553"/>
      <c r="AZ30" s="553"/>
      <c r="BA30" s="428"/>
      <c r="BB30" s="428"/>
    </row>
    <row r="31" spans="1:55" ht="32.25" customHeight="1" thickBot="1">
      <c r="A31" s="548"/>
      <c r="B31" s="548"/>
      <c r="C31" s="548"/>
      <c r="D31" s="548"/>
      <c r="E31" s="548"/>
      <c r="F31" s="566"/>
      <c r="G31" s="566"/>
      <c r="H31" s="548"/>
      <c r="I31" s="548"/>
      <c r="J31" s="548"/>
      <c r="K31" s="548"/>
      <c r="L31" s="549"/>
      <c r="M31" s="549"/>
      <c r="N31" s="554"/>
      <c r="O31" s="554"/>
      <c r="P31" s="555"/>
      <c r="Q31" s="555"/>
      <c r="R31" s="555"/>
      <c r="S31" s="555"/>
      <c r="T31" s="556"/>
      <c r="U31" s="557"/>
      <c r="V31" s="72"/>
      <c r="W31" s="72"/>
      <c r="X31" s="457"/>
      <c r="Y31" s="558"/>
      <c r="Z31" s="559"/>
      <c r="AA31" s="559"/>
      <c r="AB31" s="75"/>
      <c r="AC31" s="76"/>
      <c r="AD31" s="550"/>
      <c r="AE31" s="450"/>
      <c r="AF31" s="428"/>
      <c r="AG31" s="428"/>
      <c r="AH31" s="428"/>
      <c r="AI31" s="552"/>
      <c r="AJ31" s="552"/>
      <c r="AK31" s="552"/>
      <c r="AL31" s="552"/>
      <c r="AM31" s="552"/>
      <c r="AN31" s="552"/>
      <c r="AO31" s="552"/>
      <c r="AP31" s="552"/>
      <c r="AQ31" s="552"/>
      <c r="AR31" s="552"/>
      <c r="AS31" s="77"/>
      <c r="AT31" s="72"/>
      <c r="AU31" s="72"/>
      <c r="AV31" s="72"/>
      <c r="AW31" s="72"/>
      <c r="AX31" s="72"/>
      <c r="AY31" s="72"/>
      <c r="AZ31" s="78"/>
      <c r="BA31" s="428"/>
      <c r="BB31" s="428"/>
    </row>
    <row r="32" spans="1:55" ht="32.25" customHeight="1" thickBot="1">
      <c r="A32" s="548"/>
      <c r="B32" s="548"/>
      <c r="C32" s="548"/>
      <c r="D32" s="548"/>
      <c r="E32" s="548"/>
      <c r="F32" s="566"/>
      <c r="G32" s="566"/>
      <c r="H32" s="548"/>
      <c r="I32" s="548"/>
      <c r="J32" s="548"/>
      <c r="K32" s="548"/>
      <c r="L32" s="549"/>
      <c r="M32" s="549"/>
      <c r="N32" s="554"/>
      <c r="O32" s="554"/>
      <c r="P32" s="555"/>
      <c r="Q32" s="555"/>
      <c r="R32" s="555"/>
      <c r="S32" s="555"/>
      <c r="T32" s="556"/>
      <c r="U32" s="557"/>
      <c r="V32" s="72"/>
      <c r="W32" s="72"/>
      <c r="X32" s="457"/>
      <c r="Y32" s="558"/>
      <c r="Z32" s="559"/>
      <c r="AA32" s="559"/>
      <c r="AB32" s="75"/>
      <c r="AC32" s="76"/>
      <c r="AD32" s="550"/>
      <c r="AE32" s="450"/>
      <c r="AF32" s="428"/>
      <c r="AG32" s="428"/>
      <c r="AH32" s="428"/>
      <c r="AI32" s="552"/>
      <c r="AJ32" s="552"/>
      <c r="AK32" s="552"/>
      <c r="AL32" s="552"/>
      <c r="AM32" s="552"/>
      <c r="AN32" s="552"/>
      <c r="AO32" s="552"/>
      <c r="AP32" s="552"/>
      <c r="AQ32" s="552"/>
      <c r="AR32" s="552"/>
      <c r="AS32" s="79">
        <v>1</v>
      </c>
      <c r="AT32" s="79">
        <v>2</v>
      </c>
      <c r="AU32" s="79">
        <v>3</v>
      </c>
      <c r="AV32" s="79">
        <v>4</v>
      </c>
      <c r="AW32" s="79">
        <v>5</v>
      </c>
      <c r="AX32" s="79">
        <v>6</v>
      </c>
      <c r="AY32" s="79">
        <v>7</v>
      </c>
      <c r="AZ32" s="80">
        <v>8</v>
      </c>
      <c r="BA32" s="428"/>
      <c r="BB32" s="428"/>
    </row>
    <row r="33" spans="1:54" ht="53.25" customHeight="1" thickBot="1">
      <c r="A33" s="455" t="s">
        <v>49</v>
      </c>
      <c r="B33" s="544">
        <v>33</v>
      </c>
      <c r="C33" s="544"/>
      <c r="D33" s="545">
        <v>5</v>
      </c>
      <c r="E33" s="545"/>
      <c r="F33" s="545">
        <v>2</v>
      </c>
      <c r="G33" s="545"/>
      <c r="H33" s="545"/>
      <c r="I33" s="545"/>
      <c r="J33" s="546">
        <v>12</v>
      </c>
      <c r="K33" s="546"/>
      <c r="L33" s="529">
        <f>SUM(B33:K33)</f>
        <v>52</v>
      </c>
      <c r="M33" s="529"/>
      <c r="N33" s="536"/>
      <c r="O33" s="536"/>
      <c r="P33" s="537" t="s">
        <v>125</v>
      </c>
      <c r="Q33" s="537"/>
      <c r="R33" s="537"/>
      <c r="S33" s="537"/>
      <c r="T33" s="82">
        <v>2.4</v>
      </c>
      <c r="U33" s="83">
        <v>4</v>
      </c>
      <c r="V33" s="81"/>
      <c r="W33" s="81"/>
      <c r="X33" s="538" t="s">
        <v>475</v>
      </c>
      <c r="Y33" s="538"/>
      <c r="Z33" s="538"/>
      <c r="AA33" s="538"/>
      <c r="AB33" s="538"/>
      <c r="AC33" s="547">
        <v>8</v>
      </c>
      <c r="AD33" s="547"/>
      <c r="AE33" s="547"/>
      <c r="AF33" s="428"/>
      <c r="AG33" s="428"/>
      <c r="AH33" s="428"/>
      <c r="AI33" s="535" t="s">
        <v>126</v>
      </c>
      <c r="AJ33" s="535"/>
      <c r="AK33" s="535"/>
      <c r="AL33" s="535"/>
      <c r="AM33" s="535"/>
      <c r="AN33" s="535"/>
      <c r="AO33" s="535"/>
      <c r="AP33" s="535"/>
      <c r="AQ33" s="535"/>
      <c r="AR33" s="535"/>
      <c r="AS33" s="535"/>
      <c r="AT33" s="535"/>
      <c r="AU33" s="535"/>
      <c r="AV33" s="535"/>
      <c r="AW33" s="535">
        <v>2</v>
      </c>
      <c r="AX33" s="535">
        <v>2</v>
      </c>
      <c r="AY33" s="535">
        <v>2</v>
      </c>
      <c r="AZ33" s="535">
        <v>2</v>
      </c>
      <c r="BA33" s="428"/>
      <c r="BB33" s="428"/>
    </row>
    <row r="34" spans="1:54" ht="53.25" customHeight="1" thickBot="1">
      <c r="A34" s="455" t="s">
        <v>127</v>
      </c>
      <c r="B34" s="541">
        <v>34</v>
      </c>
      <c r="C34" s="541"/>
      <c r="D34" s="531">
        <v>4</v>
      </c>
      <c r="E34" s="531"/>
      <c r="F34" s="531">
        <v>2</v>
      </c>
      <c r="G34" s="531"/>
      <c r="H34" s="531"/>
      <c r="I34" s="531"/>
      <c r="J34" s="532">
        <v>12</v>
      </c>
      <c r="K34" s="532"/>
      <c r="L34" s="529">
        <f>SUM(B34:K34)</f>
        <v>52</v>
      </c>
      <c r="M34" s="529"/>
      <c r="N34" s="542"/>
      <c r="O34" s="542"/>
      <c r="P34" s="543" t="s">
        <v>128</v>
      </c>
      <c r="Q34" s="543"/>
      <c r="R34" s="543"/>
      <c r="S34" s="543"/>
      <c r="T34" s="82">
        <v>6</v>
      </c>
      <c r="U34" s="83">
        <v>3</v>
      </c>
      <c r="V34" s="84"/>
      <c r="W34" s="84"/>
      <c r="X34" s="538"/>
      <c r="Y34" s="538"/>
      <c r="Z34" s="538"/>
      <c r="AA34" s="538"/>
      <c r="AB34" s="538"/>
      <c r="AC34" s="547"/>
      <c r="AD34" s="547"/>
      <c r="AE34" s="547"/>
      <c r="AF34" s="428"/>
      <c r="AG34" s="428"/>
      <c r="AH34" s="428"/>
      <c r="AI34" s="535"/>
      <c r="AJ34" s="535"/>
      <c r="AK34" s="535"/>
      <c r="AL34" s="535"/>
      <c r="AM34" s="535"/>
      <c r="AN34" s="535"/>
      <c r="AO34" s="535"/>
      <c r="AP34" s="535"/>
      <c r="AQ34" s="535"/>
      <c r="AR34" s="535"/>
      <c r="AS34" s="535"/>
      <c r="AT34" s="535"/>
      <c r="AU34" s="535"/>
      <c r="AV34" s="535"/>
      <c r="AW34" s="535"/>
      <c r="AX34" s="535"/>
      <c r="AY34" s="535"/>
      <c r="AZ34" s="535"/>
      <c r="BA34" s="428"/>
      <c r="BB34" s="428"/>
    </row>
    <row r="35" spans="1:54" ht="53.25" customHeight="1" thickBot="1">
      <c r="A35" s="455" t="s">
        <v>51</v>
      </c>
      <c r="B35" s="530">
        <v>33</v>
      </c>
      <c r="C35" s="530"/>
      <c r="D35" s="531">
        <v>4</v>
      </c>
      <c r="E35" s="531"/>
      <c r="F35" s="531">
        <v>3</v>
      </c>
      <c r="G35" s="531"/>
      <c r="H35" s="531"/>
      <c r="I35" s="531"/>
      <c r="J35" s="532">
        <v>12</v>
      </c>
      <c r="K35" s="532"/>
      <c r="L35" s="529">
        <f>SUM(B35:K35)</f>
        <v>52</v>
      </c>
      <c r="M35" s="529"/>
      <c r="N35" s="525"/>
      <c r="O35" s="525"/>
      <c r="P35" s="537" t="s">
        <v>129</v>
      </c>
      <c r="Q35" s="537"/>
      <c r="R35" s="537"/>
      <c r="S35" s="537"/>
      <c r="T35" s="82">
        <v>8</v>
      </c>
      <c r="U35" s="83">
        <v>4</v>
      </c>
      <c r="V35" s="84"/>
      <c r="W35" s="84"/>
      <c r="X35" s="538"/>
      <c r="Y35" s="538"/>
      <c r="Z35" s="538"/>
      <c r="AA35" s="538"/>
      <c r="AB35" s="538"/>
      <c r="AC35" s="547"/>
      <c r="AD35" s="547"/>
      <c r="AE35" s="547"/>
      <c r="AF35" s="428"/>
      <c r="AG35" s="428"/>
      <c r="AH35" s="428"/>
      <c r="AI35" s="539"/>
      <c r="AJ35" s="539"/>
      <c r="AK35" s="539"/>
      <c r="AL35" s="539"/>
      <c r="AM35" s="539"/>
      <c r="AN35" s="539"/>
      <c r="AO35" s="539"/>
      <c r="AP35" s="539"/>
      <c r="AQ35" s="539"/>
      <c r="AR35" s="539"/>
      <c r="AS35" s="458"/>
      <c r="AT35" s="458"/>
      <c r="AU35" s="458"/>
      <c r="AV35" s="458"/>
      <c r="AW35" s="458"/>
      <c r="AX35" s="458"/>
      <c r="AY35" s="458"/>
      <c r="AZ35" s="458"/>
      <c r="BA35" s="428"/>
      <c r="BB35" s="428"/>
    </row>
    <row r="36" spans="1:54" ht="53.25" customHeight="1" thickBot="1">
      <c r="A36" s="455" t="s">
        <v>63</v>
      </c>
      <c r="B36" s="526">
        <v>28</v>
      </c>
      <c r="C36" s="526"/>
      <c r="D36" s="527">
        <v>4</v>
      </c>
      <c r="E36" s="527"/>
      <c r="F36" s="527">
        <v>6</v>
      </c>
      <c r="G36" s="527"/>
      <c r="H36" s="527">
        <v>2</v>
      </c>
      <c r="I36" s="527"/>
      <c r="J36" s="528">
        <v>3</v>
      </c>
      <c r="K36" s="528"/>
      <c r="L36" s="529">
        <f>SUM(B36:K36)</f>
        <v>43</v>
      </c>
      <c r="M36" s="529"/>
      <c r="N36" s="525"/>
      <c r="O36" s="525"/>
      <c r="P36" s="537" t="s">
        <v>130</v>
      </c>
      <c r="Q36" s="537"/>
      <c r="R36" s="537"/>
      <c r="S36" s="537"/>
      <c r="T36" s="82">
        <v>8</v>
      </c>
      <c r="U36" s="83">
        <v>2</v>
      </c>
      <c r="V36" s="84"/>
      <c r="W36" s="84"/>
      <c r="X36" s="538"/>
      <c r="Y36" s="538"/>
      <c r="Z36" s="538"/>
      <c r="AA36" s="538"/>
      <c r="AB36" s="538"/>
      <c r="AC36" s="547"/>
      <c r="AD36" s="547"/>
      <c r="AE36" s="547"/>
      <c r="AF36" s="428"/>
      <c r="AG36" s="428"/>
      <c r="AH36" s="428"/>
      <c r="AI36" s="540"/>
      <c r="AJ36" s="540"/>
      <c r="AK36" s="540"/>
      <c r="AL36" s="540"/>
      <c r="AM36" s="540"/>
      <c r="AN36" s="540"/>
      <c r="AO36" s="540"/>
      <c r="AP36" s="540"/>
      <c r="AQ36" s="540"/>
      <c r="AR36" s="540"/>
      <c r="AS36" s="458"/>
      <c r="AT36" s="458"/>
      <c r="AU36" s="458"/>
      <c r="AV36" s="458"/>
      <c r="AW36" s="458"/>
      <c r="AX36" s="458"/>
      <c r="AY36" s="458"/>
      <c r="AZ36" s="458"/>
      <c r="BA36" s="428"/>
      <c r="BB36" s="428"/>
    </row>
    <row r="37" spans="1:54" ht="19.5" thickBot="1">
      <c r="A37" s="451" t="s">
        <v>117</v>
      </c>
      <c r="B37" s="533">
        <f>SUM(B33:C36)</f>
        <v>128</v>
      </c>
      <c r="C37" s="533"/>
      <c r="D37" s="533">
        <f>SUM(D33:E36)</f>
        <v>17</v>
      </c>
      <c r="E37" s="533"/>
      <c r="F37" s="533">
        <f>SUM(F33:G36)</f>
        <v>13</v>
      </c>
      <c r="G37" s="533"/>
      <c r="H37" s="533">
        <v>2</v>
      </c>
      <c r="I37" s="533"/>
      <c r="J37" s="533">
        <f>SUM(J33:K36)</f>
        <v>39</v>
      </c>
      <c r="K37" s="533"/>
      <c r="L37" s="534">
        <f>SUM(L33:M36)</f>
        <v>199</v>
      </c>
      <c r="M37" s="534"/>
      <c r="N37" s="524"/>
      <c r="O37" s="524"/>
      <c r="P37" s="525"/>
      <c r="Q37" s="525"/>
      <c r="R37" s="525"/>
      <c r="S37" s="525"/>
      <c r="T37" s="452"/>
      <c r="U37" s="452"/>
      <c r="V37" s="428"/>
      <c r="W37" s="428"/>
      <c r="X37" s="453"/>
      <c r="Y37" s="453"/>
      <c r="Z37" s="453"/>
      <c r="AA37" s="453"/>
      <c r="AB37" s="453"/>
      <c r="AC37" s="453"/>
      <c r="AD37" s="453"/>
      <c r="AE37" s="453"/>
      <c r="AF37" s="428"/>
      <c r="AG37" s="428"/>
      <c r="AH37" s="428"/>
      <c r="AI37" s="453"/>
      <c r="AJ37" s="453"/>
      <c r="AK37" s="453"/>
      <c r="AL37" s="454"/>
      <c r="AM37" s="453"/>
      <c r="AN37" s="453"/>
      <c r="AO37" s="453"/>
      <c r="AP37" s="453"/>
      <c r="AQ37" s="453"/>
      <c r="AR37" s="453"/>
      <c r="AS37" s="453"/>
      <c r="AT37" s="453"/>
      <c r="AU37" s="453"/>
      <c r="AV37" s="453"/>
      <c r="AW37" s="453"/>
      <c r="AX37" s="453"/>
      <c r="AY37" s="453"/>
      <c r="AZ37" s="453"/>
      <c r="BA37" s="428"/>
      <c r="BB37" s="428"/>
    </row>
    <row r="38" spans="1:54">
      <c r="A38" s="428"/>
      <c r="B38" s="428"/>
      <c r="C38" s="428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428"/>
      <c r="O38" s="428"/>
      <c r="P38" s="428"/>
      <c r="Q38" s="428"/>
      <c r="R38" s="428"/>
      <c r="S38" s="428"/>
      <c r="T38" s="428"/>
      <c r="U38" s="428"/>
      <c r="V38" s="428"/>
      <c r="W38" s="428"/>
      <c r="X38" s="428"/>
      <c r="Y38" s="428"/>
      <c r="Z38" s="428"/>
      <c r="AA38" s="428"/>
      <c r="AB38" s="428"/>
      <c r="AC38" s="428"/>
      <c r="AD38" s="428"/>
      <c r="AE38" s="428"/>
      <c r="AF38" s="428"/>
      <c r="AG38" s="428"/>
      <c r="AH38" s="428"/>
      <c r="AI38" s="428"/>
      <c r="AJ38" s="428"/>
      <c r="AK38" s="428"/>
      <c r="AL38" s="428"/>
      <c r="AM38" s="428"/>
      <c r="AN38" s="428"/>
      <c r="AO38" s="428"/>
      <c r="AP38" s="428"/>
      <c r="AQ38" s="428"/>
      <c r="AR38" s="428"/>
      <c r="AS38" s="428"/>
      <c r="AT38" s="428"/>
      <c r="AU38" s="428"/>
      <c r="AV38" s="428"/>
      <c r="AW38" s="428"/>
      <c r="AX38" s="428"/>
      <c r="AY38" s="428"/>
      <c r="AZ38" s="428"/>
      <c r="BA38" s="428"/>
      <c r="BB38" s="428"/>
    </row>
    <row r="39" spans="1:54" ht="12.75" customHeight="1"/>
  </sheetData>
  <mergeCells count="119">
    <mergeCell ref="R1:AH1"/>
    <mergeCell ref="AV1:BA1"/>
    <mergeCell ref="I2:AR2"/>
    <mergeCell ref="AV2:BA3"/>
    <mergeCell ref="S3:AH3"/>
    <mergeCell ref="AK4:BA4"/>
    <mergeCell ref="A9:BA9"/>
    <mergeCell ref="A10:BA10"/>
    <mergeCell ref="B11:L11"/>
    <mergeCell ref="M11:U11"/>
    <mergeCell ref="AH11:AM11"/>
    <mergeCell ref="AO11:BA11"/>
    <mergeCell ref="AK5:BA5"/>
    <mergeCell ref="AK6:AV6"/>
    <mergeCell ref="A7:L7"/>
    <mergeCell ref="AK7:BA7"/>
    <mergeCell ref="A8:L8"/>
    <mergeCell ref="AK8:AW8"/>
    <mergeCell ref="B14:H14"/>
    <mergeCell ref="M14:AE14"/>
    <mergeCell ref="B15:L15"/>
    <mergeCell ref="M15:AF15"/>
    <mergeCell ref="B16:L16"/>
    <mergeCell ref="M16:BA16"/>
    <mergeCell ref="B12:L12"/>
    <mergeCell ref="M12:V12"/>
    <mergeCell ref="AH12:BA12"/>
    <mergeCell ref="B13:L13"/>
    <mergeCell ref="M13:AF13"/>
    <mergeCell ref="AH13:BA13"/>
    <mergeCell ref="AZ33:AZ34"/>
    <mergeCell ref="AB19:AE19"/>
    <mergeCell ref="AF19:AJ19"/>
    <mergeCell ref="AK19:AN19"/>
    <mergeCell ref="AO19:AS19"/>
    <mergeCell ref="AT19:AW19"/>
    <mergeCell ref="AX19:BA19"/>
    <mergeCell ref="B17:L17"/>
    <mergeCell ref="M17:BA17"/>
    <mergeCell ref="A18:BA18"/>
    <mergeCell ref="A19:A21"/>
    <mergeCell ref="B19:F19"/>
    <mergeCell ref="G19:J19"/>
    <mergeCell ref="K19:N19"/>
    <mergeCell ref="O19:S19"/>
    <mergeCell ref="T19:W19"/>
    <mergeCell ref="X19:AA19"/>
    <mergeCell ref="A26:BA26"/>
    <mergeCell ref="X28:AE28"/>
    <mergeCell ref="AI28:AZ28"/>
    <mergeCell ref="A29:A32"/>
    <mergeCell ref="B29:C32"/>
    <mergeCell ref="D29:E32"/>
    <mergeCell ref="F29:G32"/>
    <mergeCell ref="H29:I32"/>
    <mergeCell ref="J29:K32"/>
    <mergeCell ref="L29:M32"/>
    <mergeCell ref="AD29:AD32"/>
    <mergeCell ref="AI29:AZ29"/>
    <mergeCell ref="AI30:AR32"/>
    <mergeCell ref="AS30:AZ30"/>
    <mergeCell ref="N29:O32"/>
    <mergeCell ref="P29:S32"/>
    <mergeCell ref="T29:T32"/>
    <mergeCell ref="U29:U32"/>
    <mergeCell ref="Y29:Y32"/>
    <mergeCell ref="Z29:AA32"/>
    <mergeCell ref="B34:C34"/>
    <mergeCell ref="D34:E34"/>
    <mergeCell ref="F34:G34"/>
    <mergeCell ref="H34:I34"/>
    <mergeCell ref="J34:K34"/>
    <mergeCell ref="L34:M34"/>
    <mergeCell ref="N34:O34"/>
    <mergeCell ref="P34:S34"/>
    <mergeCell ref="AT33:AT34"/>
    <mergeCell ref="B33:C33"/>
    <mergeCell ref="D33:E33"/>
    <mergeCell ref="F33:G33"/>
    <mergeCell ref="H33:I33"/>
    <mergeCell ref="J33:K33"/>
    <mergeCell ref="L33:M33"/>
    <mergeCell ref="AC33:AE36"/>
    <mergeCell ref="AI33:AR34"/>
    <mergeCell ref="AU33:AU34"/>
    <mergeCell ref="AV33:AV34"/>
    <mergeCell ref="AW33:AW34"/>
    <mergeCell ref="AX33:AX34"/>
    <mergeCell ref="AY33:AY34"/>
    <mergeCell ref="N33:O33"/>
    <mergeCell ref="P33:S33"/>
    <mergeCell ref="X33:AB36"/>
    <mergeCell ref="AS33:AS34"/>
    <mergeCell ref="N35:O35"/>
    <mergeCell ref="P35:S35"/>
    <mergeCell ref="AI35:AR35"/>
    <mergeCell ref="N36:O36"/>
    <mergeCell ref="P36:S36"/>
    <mergeCell ref="AI36:AR36"/>
    <mergeCell ref="N37:O37"/>
    <mergeCell ref="P37:S37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B37:C37"/>
    <mergeCell ref="D37:E37"/>
    <mergeCell ref="F37:G37"/>
    <mergeCell ref="H37:I37"/>
    <mergeCell ref="J37:K37"/>
    <mergeCell ref="L37:M37"/>
  </mergeCells>
  <pageMargins left="0.7" right="0.7" top="0.75" bottom="0.75" header="0.3" footer="0.3"/>
  <pageSetup paperSize="9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4"/>
  <sheetViews>
    <sheetView showGridLines="0" showZeros="0" tabSelected="1" view="pageBreakPreview" topLeftCell="A76" zoomScale="80" zoomScaleSheetLayoutView="80" workbookViewId="0">
      <selection activeCell="A51" sqref="A51:BV51"/>
    </sheetView>
  </sheetViews>
  <sheetFormatPr defaultRowHeight="18" customHeight="1"/>
  <cols>
    <col min="1" max="1" width="13.42578125" style="86" customWidth="1"/>
    <col min="2" max="2" width="41.42578125" style="87" customWidth="1"/>
    <col min="3" max="3" width="6.42578125" style="87" customWidth="1"/>
    <col min="4" max="4" width="6.7109375" style="87" customWidth="1"/>
    <col min="5" max="6" width="5.140625" style="87" customWidth="1"/>
    <col min="7" max="7" width="12" style="87" customWidth="1"/>
    <col min="8" max="8" width="9.28515625" style="87" customWidth="1"/>
    <col min="9" max="9" width="9.140625" style="88" customWidth="1"/>
    <col min="10" max="10" width="7.85546875" style="86" customWidth="1"/>
    <col min="11" max="11" width="5.7109375" style="86" customWidth="1"/>
    <col min="12" max="12" width="8.7109375" style="86" customWidth="1"/>
    <col min="13" max="13" width="9.28515625" style="89" customWidth="1"/>
    <col min="14" max="14" width="0" style="86" hidden="1" customWidth="1"/>
    <col min="15" max="15" width="7" style="86" customWidth="1"/>
    <col min="16" max="16" width="6.7109375" style="86" customWidth="1"/>
    <col min="17" max="17" width="6.85546875" style="86" customWidth="1"/>
    <col min="18" max="18" width="6.5703125" style="86" customWidth="1"/>
    <col min="19" max="19" width="5.85546875" style="86" customWidth="1"/>
    <col min="20" max="20" width="6.140625" style="86" customWidth="1"/>
    <col min="21" max="21" width="6" style="86" customWidth="1"/>
    <col min="22" max="73" width="0" style="86" hidden="1" customWidth="1"/>
    <col min="74" max="74" width="5.85546875" style="90" customWidth="1"/>
    <col min="75" max="16384" width="9.140625" style="87"/>
  </cols>
  <sheetData>
    <row r="1" spans="1:75" ht="15.75" thickBot="1">
      <c r="A1" s="368"/>
      <c r="B1" s="608" t="s">
        <v>131</v>
      </c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9"/>
      <c r="W1" s="609"/>
      <c r="X1" s="609"/>
      <c r="Y1" s="609"/>
      <c r="Z1" s="609"/>
      <c r="AA1" s="609"/>
      <c r="AB1" s="609"/>
      <c r="AC1" s="609"/>
      <c r="AD1" s="609"/>
      <c r="AE1" s="609"/>
      <c r="AF1" s="609"/>
      <c r="AG1" s="609"/>
      <c r="AH1" s="609"/>
      <c r="AI1" s="609"/>
      <c r="AJ1" s="609"/>
      <c r="AK1" s="609"/>
      <c r="AL1" s="609"/>
      <c r="AM1" s="609"/>
      <c r="AN1" s="609"/>
      <c r="AO1" s="609"/>
      <c r="AP1" s="609"/>
      <c r="AQ1" s="609"/>
      <c r="AR1" s="609"/>
      <c r="AS1" s="609"/>
      <c r="AT1" s="609"/>
      <c r="AU1" s="609"/>
      <c r="AV1" s="609"/>
      <c r="AW1" s="609"/>
      <c r="AX1" s="609"/>
      <c r="AY1" s="609"/>
      <c r="AZ1" s="609"/>
      <c r="BA1" s="609"/>
      <c r="BB1" s="609"/>
      <c r="BC1" s="609"/>
      <c r="BD1" s="609"/>
      <c r="BE1" s="609"/>
      <c r="BF1" s="609"/>
      <c r="BG1" s="609"/>
      <c r="BH1" s="609"/>
      <c r="BI1" s="609"/>
      <c r="BJ1" s="609"/>
      <c r="BK1" s="609"/>
      <c r="BL1" s="609"/>
      <c r="BM1" s="609"/>
      <c r="BN1" s="609"/>
      <c r="BO1" s="609"/>
      <c r="BP1" s="609"/>
      <c r="BQ1" s="609"/>
      <c r="BR1" s="609"/>
      <c r="BS1" s="609"/>
      <c r="BT1" s="609"/>
      <c r="BU1" s="609"/>
      <c r="BV1" s="610"/>
    </row>
    <row r="2" spans="1:75" ht="27" customHeight="1" thickBot="1">
      <c r="A2" s="611" t="s">
        <v>132</v>
      </c>
      <c r="B2" s="612" t="s">
        <v>133</v>
      </c>
      <c r="C2" s="613" t="s">
        <v>134</v>
      </c>
      <c r="D2" s="613"/>
      <c r="E2" s="613"/>
      <c r="F2" s="613"/>
      <c r="G2" s="603" t="s">
        <v>135</v>
      </c>
      <c r="H2" s="614" t="s">
        <v>136</v>
      </c>
      <c r="I2" s="614"/>
      <c r="J2" s="614"/>
      <c r="K2" s="614"/>
      <c r="L2" s="614"/>
      <c r="M2" s="614"/>
      <c r="N2" s="260"/>
      <c r="O2" s="613" t="s">
        <v>137</v>
      </c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3"/>
      <c r="AD2" s="613"/>
      <c r="AE2" s="613"/>
      <c r="AF2" s="613"/>
      <c r="AG2" s="613"/>
      <c r="AH2" s="613"/>
      <c r="AI2" s="613"/>
      <c r="AJ2" s="613"/>
      <c r="AK2" s="613"/>
      <c r="AL2" s="613"/>
      <c r="AM2" s="613"/>
      <c r="AN2" s="613"/>
      <c r="AO2" s="613"/>
      <c r="AP2" s="613"/>
      <c r="AQ2" s="613"/>
      <c r="AR2" s="613"/>
      <c r="AS2" s="613"/>
      <c r="AT2" s="613"/>
      <c r="AU2" s="613"/>
      <c r="AV2" s="613"/>
      <c r="AW2" s="613"/>
      <c r="AX2" s="613"/>
      <c r="AY2" s="613"/>
      <c r="AZ2" s="613"/>
      <c r="BA2" s="613"/>
      <c r="BB2" s="613"/>
      <c r="BC2" s="613"/>
      <c r="BD2" s="613"/>
      <c r="BE2" s="613"/>
      <c r="BF2" s="613"/>
      <c r="BG2" s="613"/>
      <c r="BH2" s="613"/>
      <c r="BI2" s="613"/>
      <c r="BJ2" s="613"/>
      <c r="BK2" s="613"/>
      <c r="BL2" s="613"/>
      <c r="BM2" s="613"/>
      <c r="BN2" s="613"/>
      <c r="BO2" s="613"/>
      <c r="BP2" s="613"/>
      <c r="BQ2" s="613"/>
      <c r="BR2" s="613"/>
      <c r="BS2" s="613"/>
      <c r="BT2" s="613"/>
      <c r="BU2" s="613"/>
      <c r="BV2" s="615"/>
    </row>
    <row r="3" spans="1:75" ht="27" customHeight="1" thickBot="1">
      <c r="A3" s="611"/>
      <c r="B3" s="612"/>
      <c r="C3" s="616" t="s">
        <v>138</v>
      </c>
      <c r="D3" s="616" t="s">
        <v>139</v>
      </c>
      <c r="E3" s="602" t="s">
        <v>140</v>
      </c>
      <c r="F3" s="602" t="s">
        <v>141</v>
      </c>
      <c r="G3" s="603"/>
      <c r="H3" s="602" t="s">
        <v>142</v>
      </c>
      <c r="I3" s="601" t="s">
        <v>143</v>
      </c>
      <c r="J3" s="601"/>
      <c r="K3" s="601"/>
      <c r="L3" s="601"/>
      <c r="M3" s="606" t="s">
        <v>144</v>
      </c>
      <c r="N3" s="607"/>
      <c r="O3" s="601" t="s">
        <v>145</v>
      </c>
      <c r="P3" s="601"/>
      <c r="Q3" s="601" t="s">
        <v>146</v>
      </c>
      <c r="R3" s="601"/>
      <c r="S3" s="601" t="s">
        <v>147</v>
      </c>
      <c r="T3" s="601"/>
      <c r="U3" s="261" t="s">
        <v>148</v>
      </c>
      <c r="V3" s="262"/>
      <c r="W3" s="263" t="s">
        <v>0</v>
      </c>
      <c r="X3" s="263"/>
      <c r="Y3" s="264"/>
      <c r="Z3" s="263"/>
      <c r="AA3" s="263"/>
      <c r="AB3" s="263"/>
      <c r="AC3" s="263"/>
      <c r="AD3" s="263"/>
      <c r="AE3" s="263"/>
      <c r="AF3" s="263"/>
      <c r="AG3" s="263"/>
      <c r="AH3" s="263"/>
      <c r="AI3" s="264"/>
      <c r="AJ3" s="263"/>
      <c r="AK3" s="263"/>
      <c r="AL3" s="263"/>
      <c r="AM3" s="263"/>
      <c r="AN3" s="263"/>
      <c r="AO3" s="263"/>
      <c r="AP3" s="263"/>
      <c r="AQ3" s="263"/>
      <c r="AR3" s="263"/>
      <c r="AS3" s="264"/>
      <c r="AT3" s="263"/>
      <c r="AU3" s="263"/>
      <c r="AV3" s="263"/>
      <c r="AW3" s="263"/>
      <c r="AX3" s="263"/>
      <c r="AY3" s="263"/>
      <c r="AZ3" s="263"/>
      <c r="BA3" s="263"/>
      <c r="BB3" s="263"/>
      <c r="BC3" s="264"/>
      <c r="BD3" s="263"/>
      <c r="BE3" s="263"/>
      <c r="BF3" s="263"/>
      <c r="BG3" s="263"/>
      <c r="BH3" s="263"/>
      <c r="BI3" s="263"/>
      <c r="BJ3" s="263"/>
      <c r="BK3" s="263"/>
      <c r="BL3" s="263"/>
      <c r="BM3" s="264"/>
      <c r="BN3" s="264"/>
      <c r="BO3" s="264"/>
      <c r="BP3" s="264"/>
      <c r="BQ3" s="264"/>
      <c r="BR3" s="264"/>
      <c r="BS3" s="264"/>
      <c r="BT3" s="264"/>
      <c r="BU3" s="264"/>
      <c r="BV3" s="369"/>
    </row>
    <row r="4" spans="1:75" ht="20.25" customHeight="1" thickBot="1">
      <c r="A4" s="611"/>
      <c r="B4" s="612"/>
      <c r="C4" s="616"/>
      <c r="D4" s="616"/>
      <c r="E4" s="602"/>
      <c r="F4" s="602"/>
      <c r="G4" s="603"/>
      <c r="H4" s="603"/>
      <c r="I4" s="602" t="s">
        <v>149</v>
      </c>
      <c r="J4" s="601" t="s">
        <v>150</v>
      </c>
      <c r="K4" s="601"/>
      <c r="L4" s="601"/>
      <c r="M4" s="606"/>
      <c r="N4" s="607"/>
      <c r="O4" s="601" t="s">
        <v>151</v>
      </c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1"/>
      <c r="AA4" s="601"/>
      <c r="AB4" s="601"/>
      <c r="AC4" s="601"/>
      <c r="AD4" s="601"/>
      <c r="AE4" s="601"/>
      <c r="AF4" s="601"/>
      <c r="AG4" s="601"/>
      <c r="AH4" s="601"/>
      <c r="AI4" s="601"/>
      <c r="AJ4" s="601"/>
      <c r="AK4" s="601"/>
      <c r="AL4" s="601"/>
      <c r="AM4" s="601"/>
      <c r="AN4" s="601"/>
      <c r="AO4" s="601"/>
      <c r="AP4" s="601"/>
      <c r="AQ4" s="601"/>
      <c r="AR4" s="601"/>
      <c r="AS4" s="601"/>
      <c r="AT4" s="601"/>
      <c r="AU4" s="601"/>
      <c r="AV4" s="601"/>
      <c r="AW4" s="601"/>
      <c r="AX4" s="601"/>
      <c r="AY4" s="601"/>
      <c r="AZ4" s="601"/>
      <c r="BA4" s="601"/>
      <c r="BB4" s="601"/>
      <c r="BC4" s="601"/>
      <c r="BD4" s="601"/>
      <c r="BE4" s="601"/>
      <c r="BF4" s="601"/>
      <c r="BG4" s="601"/>
      <c r="BH4" s="601"/>
      <c r="BI4" s="601"/>
      <c r="BJ4" s="601"/>
      <c r="BK4" s="601"/>
      <c r="BL4" s="601"/>
      <c r="BM4" s="601"/>
      <c r="BN4" s="601"/>
      <c r="BO4" s="601"/>
      <c r="BP4" s="601"/>
      <c r="BQ4" s="601"/>
      <c r="BR4" s="601"/>
      <c r="BS4" s="601"/>
      <c r="BT4" s="601"/>
      <c r="BU4" s="601"/>
      <c r="BV4" s="604"/>
    </row>
    <row r="5" spans="1:75" ht="17.25" customHeight="1" thickBot="1">
      <c r="A5" s="611"/>
      <c r="B5" s="612"/>
      <c r="C5" s="616"/>
      <c r="D5" s="616"/>
      <c r="E5" s="602"/>
      <c r="F5" s="602"/>
      <c r="G5" s="603"/>
      <c r="H5" s="603"/>
      <c r="I5" s="603"/>
      <c r="J5" s="602" t="s">
        <v>152</v>
      </c>
      <c r="K5" s="602" t="s">
        <v>153</v>
      </c>
      <c r="L5" s="602" t="s">
        <v>154</v>
      </c>
      <c r="M5" s="606"/>
      <c r="N5" s="607"/>
      <c r="O5" s="370">
        <v>1</v>
      </c>
      <c r="P5" s="265">
        <f t="shared" ref="P5:V5" si="0">O5+1</f>
        <v>2</v>
      </c>
      <c r="Q5" s="265">
        <v>3</v>
      </c>
      <c r="R5" s="265">
        <f t="shared" si="0"/>
        <v>4</v>
      </c>
      <c r="S5" s="265">
        <f t="shared" si="0"/>
        <v>5</v>
      </c>
      <c r="T5" s="265">
        <f>S5+1</f>
        <v>6</v>
      </c>
      <c r="U5" s="265">
        <f t="shared" si="0"/>
        <v>7</v>
      </c>
      <c r="V5" s="265">
        <f t="shared" si="0"/>
        <v>8</v>
      </c>
      <c r="W5" s="263"/>
      <c r="X5" s="263"/>
      <c r="Y5" s="264"/>
      <c r="Z5" s="605" t="s">
        <v>155</v>
      </c>
      <c r="AA5" s="605"/>
      <c r="AB5" s="605"/>
      <c r="AC5" s="605"/>
      <c r="AD5" s="605"/>
      <c r="AE5" s="605"/>
      <c r="AF5" s="605"/>
      <c r="AG5" s="605"/>
      <c r="AH5" s="605"/>
      <c r="AI5" s="264"/>
      <c r="AJ5" s="605" t="s">
        <v>156</v>
      </c>
      <c r="AK5" s="605"/>
      <c r="AL5" s="605"/>
      <c r="AM5" s="605"/>
      <c r="AN5" s="605"/>
      <c r="AO5" s="605"/>
      <c r="AP5" s="605"/>
      <c r="AQ5" s="605"/>
      <c r="AR5" s="605"/>
      <c r="AS5" s="264"/>
      <c r="AT5" s="605" t="s">
        <v>157</v>
      </c>
      <c r="AU5" s="605"/>
      <c r="AV5" s="605"/>
      <c r="AW5" s="605"/>
      <c r="AX5" s="605"/>
      <c r="AY5" s="605"/>
      <c r="AZ5" s="605"/>
      <c r="BA5" s="605"/>
      <c r="BB5" s="605"/>
      <c r="BC5" s="264"/>
      <c r="BD5" s="605" t="s">
        <v>141</v>
      </c>
      <c r="BE5" s="605"/>
      <c r="BF5" s="605"/>
      <c r="BG5" s="605"/>
      <c r="BH5" s="605"/>
      <c r="BI5" s="605"/>
      <c r="BJ5" s="605"/>
      <c r="BK5" s="605"/>
      <c r="BL5" s="605"/>
      <c r="BM5" s="264"/>
      <c r="BN5" s="605" t="s">
        <v>158</v>
      </c>
      <c r="BO5" s="605"/>
      <c r="BP5" s="605"/>
      <c r="BQ5" s="605"/>
      <c r="BR5" s="605"/>
      <c r="BS5" s="605"/>
      <c r="BT5" s="605"/>
      <c r="BU5" s="605"/>
      <c r="BV5" s="371">
        <v>8</v>
      </c>
      <c r="BW5" s="92"/>
    </row>
    <row r="6" spans="1:75" ht="23.25" customHeight="1" thickBot="1">
      <c r="A6" s="611"/>
      <c r="B6" s="612"/>
      <c r="C6" s="616"/>
      <c r="D6" s="616"/>
      <c r="E6" s="602"/>
      <c r="F6" s="602"/>
      <c r="G6" s="603"/>
      <c r="H6" s="603"/>
      <c r="I6" s="603"/>
      <c r="J6" s="602"/>
      <c r="K6" s="602"/>
      <c r="L6" s="602"/>
      <c r="M6" s="606"/>
      <c r="N6" s="607"/>
      <c r="O6" s="601" t="s">
        <v>159</v>
      </c>
      <c r="P6" s="601"/>
      <c r="Q6" s="601"/>
      <c r="R6" s="601"/>
      <c r="S6" s="601"/>
      <c r="T6" s="601"/>
      <c r="U6" s="601"/>
      <c r="V6" s="601"/>
      <c r="W6" s="601"/>
      <c r="X6" s="601"/>
      <c r="Y6" s="601"/>
      <c r="Z6" s="601"/>
      <c r="AA6" s="601"/>
      <c r="AB6" s="601"/>
      <c r="AC6" s="601"/>
      <c r="AD6" s="601"/>
      <c r="AE6" s="601"/>
      <c r="AF6" s="601"/>
      <c r="AG6" s="601"/>
      <c r="AH6" s="601"/>
      <c r="AI6" s="601"/>
      <c r="AJ6" s="601"/>
      <c r="AK6" s="601"/>
      <c r="AL6" s="601"/>
      <c r="AM6" s="601"/>
      <c r="AN6" s="601"/>
      <c r="AO6" s="601"/>
      <c r="AP6" s="601"/>
      <c r="AQ6" s="601"/>
      <c r="AR6" s="601"/>
      <c r="AS6" s="601"/>
      <c r="AT6" s="601"/>
      <c r="AU6" s="601"/>
      <c r="AV6" s="601"/>
      <c r="AW6" s="601"/>
      <c r="AX6" s="601"/>
      <c r="AY6" s="601"/>
      <c r="AZ6" s="601"/>
      <c r="BA6" s="601"/>
      <c r="BB6" s="601"/>
      <c r="BC6" s="601"/>
      <c r="BD6" s="601"/>
      <c r="BE6" s="601"/>
      <c r="BF6" s="601"/>
      <c r="BG6" s="601"/>
      <c r="BH6" s="601"/>
      <c r="BI6" s="601"/>
      <c r="BJ6" s="601"/>
      <c r="BK6" s="601"/>
      <c r="BL6" s="601"/>
      <c r="BM6" s="601"/>
      <c r="BN6" s="601"/>
      <c r="BO6" s="601"/>
      <c r="BP6" s="601"/>
      <c r="BQ6" s="601"/>
      <c r="BR6" s="601"/>
      <c r="BS6" s="601"/>
      <c r="BT6" s="601"/>
      <c r="BU6" s="601"/>
      <c r="BV6" s="604"/>
      <c r="BW6" s="92"/>
    </row>
    <row r="7" spans="1:75" ht="23.25" customHeight="1" thickBot="1">
      <c r="A7" s="611"/>
      <c r="B7" s="612"/>
      <c r="C7" s="616"/>
      <c r="D7" s="616"/>
      <c r="E7" s="602"/>
      <c r="F7" s="602"/>
      <c r="G7" s="603"/>
      <c r="H7" s="603"/>
      <c r="I7" s="603"/>
      <c r="J7" s="602"/>
      <c r="K7" s="602"/>
      <c r="L7" s="602"/>
      <c r="M7" s="606"/>
      <c r="N7" s="607"/>
      <c r="O7" s="266">
        <v>15</v>
      </c>
      <c r="P7" s="266">
        <v>18</v>
      </c>
      <c r="Q7" s="266">
        <v>15</v>
      </c>
      <c r="R7" s="266">
        <v>19</v>
      </c>
      <c r="S7" s="266">
        <v>15</v>
      </c>
      <c r="T7" s="266">
        <v>18</v>
      </c>
      <c r="U7" s="266">
        <v>15</v>
      </c>
      <c r="V7" s="266"/>
      <c r="W7" s="267"/>
      <c r="X7" s="267"/>
      <c r="Y7" s="267"/>
      <c r="Z7" s="267" t="s">
        <v>119</v>
      </c>
      <c r="AA7" s="267"/>
      <c r="AB7" s="267"/>
      <c r="AC7" s="267"/>
      <c r="AD7" s="267"/>
      <c r="AE7" s="267"/>
      <c r="AF7" s="267"/>
      <c r="AG7" s="267"/>
      <c r="AH7" s="267"/>
      <c r="AI7" s="267"/>
      <c r="AJ7" s="267" t="s">
        <v>119</v>
      </c>
      <c r="AK7" s="267"/>
      <c r="AL7" s="267"/>
      <c r="AM7" s="267"/>
      <c r="AN7" s="267"/>
      <c r="AO7" s="267"/>
      <c r="AP7" s="267"/>
      <c r="AQ7" s="267"/>
      <c r="AR7" s="267"/>
      <c r="AS7" s="267"/>
      <c r="AT7" s="267" t="s">
        <v>119</v>
      </c>
      <c r="AU7" s="267"/>
      <c r="AV7" s="267"/>
      <c r="AW7" s="267"/>
      <c r="AX7" s="267"/>
      <c r="AY7" s="267"/>
      <c r="AZ7" s="267"/>
      <c r="BA7" s="267"/>
      <c r="BB7" s="267"/>
      <c r="BC7" s="267"/>
      <c r="BD7" s="267" t="s">
        <v>119</v>
      </c>
      <c r="BE7" s="267"/>
      <c r="BF7" s="267"/>
      <c r="BG7" s="267"/>
      <c r="BH7" s="267"/>
      <c r="BI7" s="267"/>
      <c r="BJ7" s="267"/>
      <c r="BK7" s="267"/>
      <c r="BL7" s="267"/>
      <c r="BM7" s="267"/>
      <c r="BN7" s="267" t="s">
        <v>119</v>
      </c>
      <c r="BO7" s="267"/>
      <c r="BP7" s="267"/>
      <c r="BQ7" s="267"/>
      <c r="BR7" s="267"/>
      <c r="BS7" s="267"/>
      <c r="BT7" s="267"/>
      <c r="BU7" s="267"/>
      <c r="BV7" s="630">
        <v>13</v>
      </c>
      <c r="BW7" s="93"/>
    </row>
    <row r="8" spans="1:75" ht="14.1" customHeight="1" thickBot="1">
      <c r="A8" s="372">
        <v>1</v>
      </c>
      <c r="B8" s="268">
        <f>A8+1</f>
        <v>2</v>
      </c>
      <c r="C8" s="268">
        <f t="shared" ref="C8:X8" si="1">B8+1</f>
        <v>3</v>
      </c>
      <c r="D8" s="268">
        <f t="shared" si="1"/>
        <v>4</v>
      </c>
      <c r="E8" s="268">
        <v>5</v>
      </c>
      <c r="F8" s="268">
        <v>6</v>
      </c>
      <c r="G8" s="268">
        <v>7</v>
      </c>
      <c r="H8" s="268">
        <v>8</v>
      </c>
      <c r="I8" s="268">
        <f t="shared" si="1"/>
        <v>9</v>
      </c>
      <c r="J8" s="268">
        <f t="shared" si="1"/>
        <v>10</v>
      </c>
      <c r="K8" s="268">
        <f t="shared" si="1"/>
        <v>11</v>
      </c>
      <c r="L8" s="268">
        <f t="shared" si="1"/>
        <v>12</v>
      </c>
      <c r="M8" s="268">
        <f>L8+1</f>
        <v>13</v>
      </c>
      <c r="N8" s="268">
        <f t="shared" si="1"/>
        <v>14</v>
      </c>
      <c r="O8" s="268">
        <v>14</v>
      </c>
      <c r="P8" s="268">
        <f t="shared" si="1"/>
        <v>15</v>
      </c>
      <c r="Q8" s="268">
        <f t="shared" si="1"/>
        <v>16</v>
      </c>
      <c r="R8" s="268">
        <f t="shared" si="1"/>
        <v>17</v>
      </c>
      <c r="S8" s="268">
        <f t="shared" si="1"/>
        <v>18</v>
      </c>
      <c r="T8" s="268">
        <f t="shared" si="1"/>
        <v>19</v>
      </c>
      <c r="U8" s="268">
        <f t="shared" si="1"/>
        <v>20</v>
      </c>
      <c r="V8" s="268">
        <f>U8+1</f>
        <v>21</v>
      </c>
      <c r="W8" s="268">
        <f t="shared" si="1"/>
        <v>22</v>
      </c>
      <c r="X8" s="268">
        <f t="shared" si="1"/>
        <v>23</v>
      </c>
      <c r="Y8" s="269"/>
      <c r="Z8" s="270">
        <v>1</v>
      </c>
      <c r="AA8" s="270">
        <v>2</v>
      </c>
      <c r="AB8" s="270">
        <v>3</v>
      </c>
      <c r="AC8" s="270">
        <v>4</v>
      </c>
      <c r="AD8" s="270">
        <v>5</v>
      </c>
      <c r="AE8" s="270">
        <v>6</v>
      </c>
      <c r="AF8" s="270">
        <v>7</v>
      </c>
      <c r="AG8" s="270">
        <v>8</v>
      </c>
      <c r="AH8" s="270">
        <v>9</v>
      </c>
      <c r="AI8" s="270"/>
      <c r="AJ8" s="270">
        <v>1</v>
      </c>
      <c r="AK8" s="270">
        <v>2</v>
      </c>
      <c r="AL8" s="270">
        <v>3</v>
      </c>
      <c r="AM8" s="270">
        <v>4</v>
      </c>
      <c r="AN8" s="270">
        <v>5</v>
      </c>
      <c r="AO8" s="270">
        <v>6</v>
      </c>
      <c r="AP8" s="270">
        <v>7</v>
      </c>
      <c r="AQ8" s="270">
        <v>8</v>
      </c>
      <c r="AR8" s="270">
        <v>9</v>
      </c>
      <c r="AS8" s="270"/>
      <c r="AT8" s="270">
        <v>1</v>
      </c>
      <c r="AU8" s="270">
        <v>2</v>
      </c>
      <c r="AV8" s="270">
        <v>3</v>
      </c>
      <c r="AW8" s="270">
        <v>4</v>
      </c>
      <c r="AX8" s="270">
        <v>5</v>
      </c>
      <c r="AY8" s="270">
        <v>6</v>
      </c>
      <c r="AZ8" s="270">
        <v>7</v>
      </c>
      <c r="BA8" s="270">
        <v>8</v>
      </c>
      <c r="BB8" s="270">
        <v>9</v>
      </c>
      <c r="BC8" s="270"/>
      <c r="BD8" s="270">
        <v>1</v>
      </c>
      <c r="BE8" s="270">
        <v>2</v>
      </c>
      <c r="BF8" s="270">
        <v>3</v>
      </c>
      <c r="BG8" s="270">
        <v>4</v>
      </c>
      <c r="BH8" s="270">
        <v>5</v>
      </c>
      <c r="BI8" s="270">
        <v>6</v>
      </c>
      <c r="BJ8" s="270">
        <v>7</v>
      </c>
      <c r="BK8" s="270">
        <v>8</v>
      </c>
      <c r="BL8" s="270">
        <v>9</v>
      </c>
      <c r="BM8" s="269"/>
      <c r="BN8" s="270">
        <v>1</v>
      </c>
      <c r="BO8" s="270">
        <v>2</v>
      </c>
      <c r="BP8" s="270">
        <v>3</v>
      </c>
      <c r="BQ8" s="270">
        <v>4</v>
      </c>
      <c r="BR8" s="270">
        <v>5</v>
      </c>
      <c r="BS8" s="270">
        <v>6</v>
      </c>
      <c r="BT8" s="270">
        <v>7</v>
      </c>
      <c r="BU8" s="270">
        <v>8</v>
      </c>
      <c r="BV8" s="373">
        <v>21</v>
      </c>
      <c r="BW8" s="93"/>
    </row>
    <row r="9" spans="1:75" ht="14.1" customHeight="1">
      <c r="A9" s="598" t="s">
        <v>160</v>
      </c>
      <c r="B9" s="599"/>
      <c r="C9" s="599"/>
      <c r="D9" s="599"/>
      <c r="E9" s="599"/>
      <c r="F9" s="599"/>
      <c r="G9" s="599"/>
      <c r="H9" s="599"/>
      <c r="I9" s="599"/>
      <c r="J9" s="599"/>
      <c r="K9" s="599"/>
      <c r="L9" s="599"/>
      <c r="M9" s="599"/>
      <c r="N9" s="599"/>
      <c r="O9" s="599"/>
      <c r="P9" s="599"/>
      <c r="Q9" s="599"/>
      <c r="R9" s="599"/>
      <c r="S9" s="599"/>
      <c r="T9" s="599"/>
      <c r="U9" s="599"/>
      <c r="V9" s="599"/>
      <c r="W9" s="599"/>
      <c r="X9" s="599"/>
      <c r="Y9" s="599"/>
      <c r="Z9" s="599"/>
      <c r="AA9" s="599"/>
      <c r="AB9" s="599"/>
      <c r="AC9" s="599"/>
      <c r="AD9" s="599"/>
      <c r="AE9" s="599"/>
      <c r="AF9" s="599"/>
      <c r="AG9" s="599"/>
      <c r="AH9" s="599"/>
      <c r="AI9" s="599"/>
      <c r="AJ9" s="599"/>
      <c r="AK9" s="599"/>
      <c r="AL9" s="599"/>
      <c r="AM9" s="599"/>
      <c r="AN9" s="599"/>
      <c r="AO9" s="599"/>
      <c r="AP9" s="599"/>
      <c r="AQ9" s="599"/>
      <c r="AR9" s="599"/>
      <c r="AS9" s="599"/>
      <c r="AT9" s="599"/>
      <c r="AU9" s="599"/>
      <c r="AV9" s="599"/>
      <c r="AW9" s="599"/>
      <c r="AX9" s="599"/>
      <c r="AY9" s="599"/>
      <c r="AZ9" s="599"/>
      <c r="BA9" s="599"/>
      <c r="BB9" s="599"/>
      <c r="BC9" s="599"/>
      <c r="BD9" s="599"/>
      <c r="BE9" s="599"/>
      <c r="BF9" s="599"/>
      <c r="BG9" s="599"/>
      <c r="BH9" s="599"/>
      <c r="BI9" s="599"/>
      <c r="BJ9" s="599"/>
      <c r="BK9" s="599"/>
      <c r="BL9" s="599"/>
      <c r="BM9" s="599"/>
      <c r="BN9" s="599"/>
      <c r="BO9" s="599"/>
      <c r="BP9" s="599"/>
      <c r="BQ9" s="599"/>
      <c r="BR9" s="599"/>
      <c r="BS9" s="599"/>
      <c r="BT9" s="599"/>
      <c r="BU9" s="599"/>
      <c r="BV9" s="600"/>
      <c r="BW9" s="94"/>
    </row>
    <row r="10" spans="1:75" ht="18" customHeight="1">
      <c r="A10" s="374" t="s">
        <v>161</v>
      </c>
      <c r="B10" s="278" t="s">
        <v>162</v>
      </c>
      <c r="C10" s="277">
        <v>3</v>
      </c>
      <c r="D10" s="279"/>
      <c r="E10" s="279"/>
      <c r="F10" s="279"/>
      <c r="G10" s="486">
        <f>H10/30</f>
        <v>3</v>
      </c>
      <c r="H10" s="487">
        <f>SUM(J10:M10)</f>
        <v>90</v>
      </c>
      <c r="I10" s="487">
        <f>SUM(J10:L10)</f>
        <v>30</v>
      </c>
      <c r="J10" s="277">
        <v>16</v>
      </c>
      <c r="K10" s="277"/>
      <c r="L10" s="280">
        <v>14</v>
      </c>
      <c r="M10" s="280">
        <v>60</v>
      </c>
      <c r="N10" s="281"/>
      <c r="O10" s="282"/>
      <c r="P10" s="283"/>
      <c r="Q10" s="283">
        <v>2</v>
      </c>
      <c r="R10" s="283"/>
      <c r="S10" s="279"/>
      <c r="T10" s="279"/>
      <c r="U10" s="279"/>
      <c r="V10" s="279"/>
      <c r="W10" s="284"/>
      <c r="X10" s="284"/>
      <c r="Y10" s="375"/>
      <c r="Z10" s="285"/>
      <c r="AA10" s="285"/>
      <c r="AB10" s="285"/>
      <c r="AC10" s="285"/>
      <c r="AD10" s="285"/>
      <c r="AE10" s="285"/>
      <c r="AF10" s="285"/>
      <c r="AG10" s="285"/>
      <c r="AH10" s="285"/>
      <c r="AI10" s="375"/>
      <c r="AJ10" s="285"/>
      <c r="AK10" s="285"/>
      <c r="AL10" s="285"/>
      <c r="AM10" s="285"/>
      <c r="AN10" s="285"/>
      <c r="AO10" s="285"/>
      <c r="AP10" s="285"/>
      <c r="AQ10" s="285"/>
      <c r="AR10" s="285"/>
      <c r="AS10" s="375"/>
      <c r="AT10" s="285"/>
      <c r="AU10" s="285"/>
      <c r="AV10" s="285"/>
      <c r="AW10" s="285"/>
      <c r="AX10" s="285"/>
      <c r="AY10" s="285"/>
      <c r="AZ10" s="285"/>
      <c r="BA10" s="285"/>
      <c r="BB10" s="285"/>
      <c r="BC10" s="375"/>
      <c r="BD10" s="285"/>
      <c r="BE10" s="285"/>
      <c r="BF10" s="285"/>
      <c r="BG10" s="285"/>
      <c r="BH10" s="285"/>
      <c r="BI10" s="285"/>
      <c r="BJ10" s="285"/>
      <c r="BK10" s="285"/>
      <c r="BL10" s="285"/>
      <c r="BM10" s="375"/>
      <c r="BN10" s="285"/>
      <c r="BO10" s="285"/>
      <c r="BP10" s="285"/>
      <c r="BQ10" s="285"/>
      <c r="BR10" s="285"/>
      <c r="BS10" s="285"/>
      <c r="BT10" s="285"/>
      <c r="BU10" s="286"/>
      <c r="BV10" s="376"/>
      <c r="BW10" s="95"/>
    </row>
    <row r="11" spans="1:75" ht="23.25" customHeight="1">
      <c r="A11" s="374" t="s">
        <v>163</v>
      </c>
      <c r="B11" s="278" t="s">
        <v>164</v>
      </c>
      <c r="C11" s="277">
        <v>2</v>
      </c>
      <c r="D11" s="279"/>
      <c r="E11" s="279"/>
      <c r="F11" s="279"/>
      <c r="G11" s="486">
        <f t="shared" ref="G11:G27" si="2">H11/30</f>
        <v>3</v>
      </c>
      <c r="H11" s="487">
        <f t="shared" ref="H11:H27" si="3">SUM(J11:M11)</f>
        <v>90</v>
      </c>
      <c r="I11" s="487">
        <f t="shared" ref="I11:I25" si="4">SUM(J11:L11)</f>
        <v>36</v>
      </c>
      <c r="J11" s="277">
        <v>18</v>
      </c>
      <c r="K11" s="277"/>
      <c r="L11" s="277">
        <v>18</v>
      </c>
      <c r="M11" s="277">
        <v>54</v>
      </c>
      <c r="N11" s="281"/>
      <c r="O11" s="283"/>
      <c r="P11" s="283">
        <v>2</v>
      </c>
      <c r="Q11" s="283"/>
      <c r="R11" s="283"/>
      <c r="S11" s="279"/>
      <c r="T11" s="279"/>
      <c r="U11" s="279"/>
      <c r="V11" s="279"/>
      <c r="W11" s="284"/>
      <c r="X11" s="284"/>
      <c r="Y11" s="375"/>
      <c r="Z11" s="288"/>
      <c r="AA11" s="288"/>
      <c r="AB11" s="288"/>
      <c r="AC11" s="288"/>
      <c r="AD11" s="288"/>
      <c r="AE11" s="288"/>
      <c r="AF11" s="288"/>
      <c r="AG11" s="288"/>
      <c r="AH11" s="288"/>
      <c r="AI11" s="375"/>
      <c r="AJ11" s="285"/>
      <c r="AK11" s="285"/>
      <c r="AL11" s="285"/>
      <c r="AM11" s="285"/>
      <c r="AN11" s="285"/>
      <c r="AO11" s="285"/>
      <c r="AP11" s="285"/>
      <c r="AQ11" s="285"/>
      <c r="AR11" s="285"/>
      <c r="AS11" s="375"/>
      <c r="AT11" s="285"/>
      <c r="AU11" s="285"/>
      <c r="AV11" s="285"/>
      <c r="AW11" s="285"/>
      <c r="AX11" s="285"/>
      <c r="AY11" s="285"/>
      <c r="AZ11" s="285"/>
      <c r="BA11" s="285"/>
      <c r="BB11" s="285"/>
      <c r="BC11" s="375"/>
      <c r="BD11" s="285"/>
      <c r="BE11" s="285"/>
      <c r="BF11" s="285"/>
      <c r="BG11" s="285"/>
      <c r="BH11" s="285"/>
      <c r="BI11" s="285"/>
      <c r="BJ11" s="285"/>
      <c r="BK11" s="285"/>
      <c r="BL11" s="285"/>
      <c r="BM11" s="375"/>
      <c r="BN11" s="285"/>
      <c r="BO11" s="285"/>
      <c r="BP11" s="285"/>
      <c r="BQ11" s="285"/>
      <c r="BR11" s="285"/>
      <c r="BS11" s="285"/>
      <c r="BT11" s="285"/>
      <c r="BU11" s="286"/>
      <c r="BV11" s="376"/>
      <c r="BW11" s="95"/>
    </row>
    <row r="12" spans="1:75" ht="27" customHeight="1">
      <c r="A12" s="374" t="s">
        <v>165</v>
      </c>
      <c r="B12" s="278" t="s">
        <v>166</v>
      </c>
      <c r="C12" s="277">
        <v>2</v>
      </c>
      <c r="D12" s="279"/>
      <c r="E12" s="279"/>
      <c r="F12" s="279"/>
      <c r="G12" s="486">
        <v>3</v>
      </c>
      <c r="H12" s="487">
        <v>90</v>
      </c>
      <c r="I12" s="487">
        <f t="shared" si="4"/>
        <v>36</v>
      </c>
      <c r="J12" s="277"/>
      <c r="K12" s="277"/>
      <c r="L12" s="277">
        <v>36</v>
      </c>
      <c r="M12" s="277">
        <v>54</v>
      </c>
      <c r="N12" s="281"/>
      <c r="O12" s="283"/>
      <c r="P12" s="283">
        <v>2</v>
      </c>
      <c r="Q12" s="283"/>
      <c r="R12" s="283"/>
      <c r="S12" s="279"/>
      <c r="T12" s="279"/>
      <c r="U12" s="279"/>
      <c r="V12" s="279"/>
      <c r="W12" s="284"/>
      <c r="X12" s="284"/>
      <c r="Y12" s="375"/>
      <c r="Z12" s="288"/>
      <c r="AA12" s="288"/>
      <c r="AB12" s="288"/>
      <c r="AC12" s="288"/>
      <c r="AD12" s="288"/>
      <c r="AE12" s="288"/>
      <c r="AF12" s="288"/>
      <c r="AG12" s="288"/>
      <c r="AH12" s="288"/>
      <c r="AI12" s="375"/>
      <c r="AJ12" s="285"/>
      <c r="AK12" s="285"/>
      <c r="AL12" s="285"/>
      <c r="AM12" s="285"/>
      <c r="AN12" s="285"/>
      <c r="AO12" s="285"/>
      <c r="AP12" s="285"/>
      <c r="AQ12" s="285"/>
      <c r="AR12" s="285"/>
      <c r="AS12" s="375"/>
      <c r="AT12" s="285"/>
      <c r="AU12" s="285"/>
      <c r="AV12" s="285"/>
      <c r="AW12" s="285"/>
      <c r="AX12" s="285"/>
      <c r="AY12" s="285"/>
      <c r="AZ12" s="285"/>
      <c r="BA12" s="285"/>
      <c r="BB12" s="285"/>
      <c r="BC12" s="375"/>
      <c r="BD12" s="285"/>
      <c r="BE12" s="285"/>
      <c r="BF12" s="285"/>
      <c r="BG12" s="285"/>
      <c r="BH12" s="285"/>
      <c r="BI12" s="285"/>
      <c r="BJ12" s="285"/>
      <c r="BK12" s="285"/>
      <c r="BL12" s="285"/>
      <c r="BM12" s="375"/>
      <c r="BN12" s="285"/>
      <c r="BO12" s="285"/>
      <c r="BP12" s="285"/>
      <c r="BQ12" s="285"/>
      <c r="BR12" s="285"/>
      <c r="BS12" s="285"/>
      <c r="BT12" s="285"/>
      <c r="BU12" s="286"/>
      <c r="BV12" s="376"/>
      <c r="BW12" s="95"/>
    </row>
    <row r="13" spans="1:75" ht="43.5" customHeight="1">
      <c r="A13" s="377" t="s">
        <v>167</v>
      </c>
      <c r="B13" s="290" t="s">
        <v>168</v>
      </c>
      <c r="C13" s="289"/>
      <c r="D13" s="291">
        <v>1</v>
      </c>
      <c r="E13" s="279"/>
      <c r="F13" s="279"/>
      <c r="G13" s="486">
        <f t="shared" si="2"/>
        <v>3</v>
      </c>
      <c r="H13" s="487">
        <f t="shared" si="3"/>
        <v>90</v>
      </c>
      <c r="I13" s="487">
        <f>SUM(J13:L13)</f>
        <v>44</v>
      </c>
      <c r="J13" s="289">
        <v>16</v>
      </c>
      <c r="K13" s="289"/>
      <c r="L13" s="292">
        <v>28</v>
      </c>
      <c r="M13" s="293">
        <v>46</v>
      </c>
      <c r="N13" s="294"/>
      <c r="O13" s="294">
        <v>3</v>
      </c>
      <c r="P13" s="295"/>
      <c r="Q13" s="294"/>
      <c r="R13" s="294"/>
      <c r="S13" s="294"/>
      <c r="T13" s="294"/>
      <c r="U13" s="289"/>
      <c r="V13" s="289"/>
      <c r="W13" s="284"/>
      <c r="X13" s="284"/>
      <c r="Y13" s="375"/>
      <c r="Z13" s="288"/>
      <c r="AA13" s="288"/>
      <c r="AB13" s="288"/>
      <c r="AC13" s="288"/>
      <c r="AD13" s="288"/>
      <c r="AE13" s="288"/>
      <c r="AF13" s="288"/>
      <c r="AG13" s="288"/>
      <c r="AH13" s="288"/>
      <c r="AI13" s="375"/>
      <c r="AJ13" s="285"/>
      <c r="AK13" s="285"/>
      <c r="AL13" s="285"/>
      <c r="AM13" s="285"/>
      <c r="AN13" s="285"/>
      <c r="AO13" s="285"/>
      <c r="AP13" s="285"/>
      <c r="AQ13" s="285"/>
      <c r="AR13" s="285"/>
      <c r="AS13" s="375"/>
      <c r="AT13" s="285"/>
      <c r="AU13" s="285"/>
      <c r="AV13" s="285"/>
      <c r="AW13" s="285"/>
      <c r="AX13" s="285"/>
      <c r="AY13" s="285"/>
      <c r="AZ13" s="285"/>
      <c r="BA13" s="285"/>
      <c r="BB13" s="285"/>
      <c r="BC13" s="375"/>
      <c r="BD13" s="285"/>
      <c r="BE13" s="285"/>
      <c r="BF13" s="285"/>
      <c r="BG13" s="285"/>
      <c r="BH13" s="285"/>
      <c r="BI13" s="285"/>
      <c r="BJ13" s="285"/>
      <c r="BK13" s="285"/>
      <c r="BL13" s="285"/>
      <c r="BM13" s="375"/>
      <c r="BN13" s="285"/>
      <c r="BO13" s="285"/>
      <c r="BP13" s="285"/>
      <c r="BQ13" s="285"/>
      <c r="BR13" s="285"/>
      <c r="BS13" s="285"/>
      <c r="BT13" s="285"/>
      <c r="BU13" s="286"/>
      <c r="BV13" s="376"/>
      <c r="BW13" s="95"/>
    </row>
    <row r="14" spans="1:75" ht="24" customHeight="1">
      <c r="A14" s="377" t="s">
        <v>169</v>
      </c>
      <c r="B14" s="290" t="s">
        <v>170</v>
      </c>
      <c r="C14" s="289"/>
      <c r="D14" s="289">
        <v>1</v>
      </c>
      <c r="E14" s="279"/>
      <c r="F14" s="279"/>
      <c r="G14" s="486">
        <f t="shared" si="2"/>
        <v>3</v>
      </c>
      <c r="H14" s="487">
        <f t="shared" si="3"/>
        <v>90</v>
      </c>
      <c r="I14" s="487">
        <f t="shared" si="4"/>
        <v>44</v>
      </c>
      <c r="J14" s="289">
        <v>16</v>
      </c>
      <c r="K14" s="289"/>
      <c r="L14" s="292">
        <v>28</v>
      </c>
      <c r="M14" s="293">
        <v>46</v>
      </c>
      <c r="N14" s="294"/>
      <c r="O14" s="294">
        <v>3</v>
      </c>
      <c r="P14" s="277"/>
      <c r="Q14" s="289"/>
      <c r="R14" s="289"/>
      <c r="S14" s="289"/>
      <c r="T14" s="289"/>
      <c r="U14" s="289"/>
      <c r="V14" s="289"/>
      <c r="W14" s="284"/>
      <c r="X14" s="284"/>
      <c r="Y14" s="375"/>
      <c r="Z14" s="288"/>
      <c r="AA14" s="288"/>
      <c r="AB14" s="288"/>
      <c r="AC14" s="288"/>
      <c r="AD14" s="288"/>
      <c r="AE14" s="288"/>
      <c r="AF14" s="288"/>
      <c r="AG14" s="288"/>
      <c r="AH14" s="288"/>
      <c r="AI14" s="375"/>
      <c r="AJ14" s="285"/>
      <c r="AK14" s="285"/>
      <c r="AL14" s="285"/>
      <c r="AM14" s="285"/>
      <c r="AN14" s="285"/>
      <c r="AO14" s="285"/>
      <c r="AP14" s="285"/>
      <c r="AQ14" s="285"/>
      <c r="AR14" s="285"/>
      <c r="AS14" s="375"/>
      <c r="AT14" s="285"/>
      <c r="AU14" s="285"/>
      <c r="AV14" s="285"/>
      <c r="AW14" s="285"/>
      <c r="AX14" s="285"/>
      <c r="AY14" s="285"/>
      <c r="AZ14" s="285"/>
      <c r="BA14" s="285"/>
      <c r="BB14" s="285"/>
      <c r="BC14" s="375"/>
      <c r="BD14" s="285"/>
      <c r="BE14" s="285"/>
      <c r="BF14" s="285"/>
      <c r="BG14" s="285"/>
      <c r="BH14" s="285"/>
      <c r="BI14" s="285"/>
      <c r="BJ14" s="285"/>
      <c r="BK14" s="285"/>
      <c r="BL14" s="285"/>
      <c r="BM14" s="375"/>
      <c r="BN14" s="285"/>
      <c r="BO14" s="285"/>
      <c r="BP14" s="285"/>
      <c r="BQ14" s="285"/>
      <c r="BR14" s="285"/>
      <c r="BS14" s="285"/>
      <c r="BT14" s="285"/>
      <c r="BU14" s="286"/>
      <c r="BV14" s="376"/>
      <c r="BW14" s="95"/>
    </row>
    <row r="15" spans="1:75" s="88" customFormat="1" ht="21.75" customHeight="1">
      <c r="A15" s="377" t="s">
        <v>171</v>
      </c>
      <c r="B15" s="290" t="s">
        <v>172</v>
      </c>
      <c r="C15" s="289">
        <v>1</v>
      </c>
      <c r="D15" s="289"/>
      <c r="E15" s="279"/>
      <c r="F15" s="279"/>
      <c r="G15" s="486">
        <f t="shared" si="2"/>
        <v>3</v>
      </c>
      <c r="H15" s="487">
        <f>SUM(J15:M15)</f>
        <v>90</v>
      </c>
      <c r="I15" s="487">
        <v>46</v>
      </c>
      <c r="J15" s="289">
        <v>30</v>
      </c>
      <c r="K15" s="289"/>
      <c r="L15" s="292">
        <v>16</v>
      </c>
      <c r="M15" s="293">
        <v>44</v>
      </c>
      <c r="N15" s="289"/>
      <c r="O15" s="289">
        <v>3</v>
      </c>
      <c r="P15" s="293"/>
      <c r="Q15" s="289"/>
      <c r="R15" s="289"/>
      <c r="S15" s="289"/>
      <c r="T15" s="289"/>
      <c r="U15" s="289"/>
      <c r="V15" s="289"/>
      <c r="W15" s="284"/>
      <c r="X15" s="284"/>
      <c r="Y15" s="375"/>
      <c r="Z15" s="288"/>
      <c r="AA15" s="288"/>
      <c r="AB15" s="288"/>
      <c r="AC15" s="288"/>
      <c r="AD15" s="288"/>
      <c r="AE15" s="288"/>
      <c r="AF15" s="288"/>
      <c r="AG15" s="288"/>
      <c r="AH15" s="288"/>
      <c r="AI15" s="375"/>
      <c r="AJ15" s="285"/>
      <c r="AK15" s="285"/>
      <c r="AL15" s="285"/>
      <c r="AM15" s="285"/>
      <c r="AN15" s="285"/>
      <c r="AO15" s="285"/>
      <c r="AP15" s="285"/>
      <c r="AQ15" s="285"/>
      <c r="AR15" s="285"/>
      <c r="AS15" s="375"/>
      <c r="AT15" s="285"/>
      <c r="AU15" s="285"/>
      <c r="AV15" s="285"/>
      <c r="AW15" s="285"/>
      <c r="AX15" s="285"/>
      <c r="AY15" s="285"/>
      <c r="AZ15" s="285"/>
      <c r="BA15" s="285"/>
      <c r="BB15" s="285"/>
      <c r="BC15" s="375"/>
      <c r="BD15" s="285"/>
      <c r="BE15" s="285"/>
      <c r="BF15" s="285"/>
      <c r="BG15" s="285"/>
      <c r="BH15" s="285"/>
      <c r="BI15" s="285"/>
      <c r="BJ15" s="285"/>
      <c r="BK15" s="285"/>
      <c r="BL15" s="285"/>
      <c r="BM15" s="375"/>
      <c r="BN15" s="285"/>
      <c r="BO15" s="285"/>
      <c r="BP15" s="285"/>
      <c r="BQ15" s="285"/>
      <c r="BR15" s="285"/>
      <c r="BS15" s="285"/>
      <c r="BT15" s="285"/>
      <c r="BU15" s="286"/>
      <c r="BV15" s="376"/>
      <c r="BW15" s="96"/>
    </row>
    <row r="16" spans="1:75" ht="41.25" customHeight="1">
      <c r="A16" s="377"/>
      <c r="B16" s="290" t="s">
        <v>173</v>
      </c>
      <c r="C16" s="296"/>
      <c r="D16" s="296"/>
      <c r="E16" s="279"/>
      <c r="F16" s="279"/>
      <c r="G16" s="486"/>
      <c r="H16" s="487">
        <v>45</v>
      </c>
      <c r="I16" s="487">
        <v>24</v>
      </c>
      <c r="J16" s="289">
        <v>16</v>
      </c>
      <c r="K16" s="289"/>
      <c r="L16" s="292">
        <v>8</v>
      </c>
      <c r="M16" s="293">
        <v>21</v>
      </c>
      <c r="N16" s="289"/>
      <c r="O16" s="289"/>
      <c r="P16" s="293"/>
      <c r="Q16" s="289"/>
      <c r="R16" s="289"/>
      <c r="S16" s="289"/>
      <c r="T16" s="289"/>
      <c r="U16" s="289"/>
      <c r="V16" s="289"/>
      <c r="W16" s="284"/>
      <c r="X16" s="284"/>
      <c r="Y16" s="375"/>
      <c r="Z16" s="288"/>
      <c r="AA16" s="288"/>
      <c r="AB16" s="288"/>
      <c r="AC16" s="288"/>
      <c r="AD16" s="288"/>
      <c r="AE16" s="288"/>
      <c r="AF16" s="288"/>
      <c r="AG16" s="288"/>
      <c r="AH16" s="288"/>
      <c r="AI16" s="375"/>
      <c r="AJ16" s="285"/>
      <c r="AK16" s="285"/>
      <c r="AL16" s="285"/>
      <c r="AM16" s="285"/>
      <c r="AN16" s="285"/>
      <c r="AO16" s="285"/>
      <c r="AP16" s="285"/>
      <c r="AQ16" s="285"/>
      <c r="AR16" s="285"/>
      <c r="AS16" s="375"/>
      <c r="AT16" s="285"/>
      <c r="AU16" s="285"/>
      <c r="AV16" s="285"/>
      <c r="AW16" s="285"/>
      <c r="AX16" s="285"/>
      <c r="AY16" s="285"/>
      <c r="AZ16" s="285"/>
      <c r="BA16" s="285"/>
      <c r="BB16" s="285"/>
      <c r="BC16" s="375"/>
      <c r="BD16" s="285"/>
      <c r="BE16" s="285"/>
      <c r="BF16" s="285"/>
      <c r="BG16" s="285"/>
      <c r="BH16" s="285"/>
      <c r="BI16" s="285"/>
      <c r="BJ16" s="285"/>
      <c r="BK16" s="285"/>
      <c r="BL16" s="285"/>
      <c r="BM16" s="375"/>
      <c r="BN16" s="285"/>
      <c r="BO16" s="285"/>
      <c r="BP16" s="285"/>
      <c r="BQ16" s="285"/>
      <c r="BR16" s="285"/>
      <c r="BS16" s="285"/>
      <c r="BT16" s="285"/>
      <c r="BU16" s="286"/>
      <c r="BV16" s="376"/>
      <c r="BW16" s="95"/>
    </row>
    <row r="17" spans="1:75" ht="40.5" customHeight="1">
      <c r="A17" s="377"/>
      <c r="B17" s="290" t="s">
        <v>174</v>
      </c>
      <c r="C17" s="296"/>
      <c r="D17" s="296"/>
      <c r="E17" s="279"/>
      <c r="F17" s="279"/>
      <c r="G17" s="486"/>
      <c r="H17" s="487">
        <v>45</v>
      </c>
      <c r="I17" s="487">
        <f>SUM(J17:L17)</f>
        <v>22</v>
      </c>
      <c r="J17" s="289">
        <v>14</v>
      </c>
      <c r="K17" s="289"/>
      <c r="L17" s="292">
        <v>8</v>
      </c>
      <c r="M17" s="293">
        <v>23</v>
      </c>
      <c r="N17" s="289"/>
      <c r="O17" s="289"/>
      <c r="P17" s="293"/>
      <c r="Q17" s="289"/>
      <c r="R17" s="289"/>
      <c r="S17" s="289"/>
      <c r="T17" s="289"/>
      <c r="U17" s="289"/>
      <c r="V17" s="289"/>
      <c r="W17" s="284"/>
      <c r="X17" s="284"/>
      <c r="Y17" s="375"/>
      <c r="Z17" s="288"/>
      <c r="AA17" s="288"/>
      <c r="AB17" s="288"/>
      <c r="AC17" s="288"/>
      <c r="AD17" s="288"/>
      <c r="AE17" s="288"/>
      <c r="AF17" s="288"/>
      <c r="AG17" s="288"/>
      <c r="AH17" s="288"/>
      <c r="AI17" s="375"/>
      <c r="AJ17" s="285"/>
      <c r="AK17" s="285"/>
      <c r="AL17" s="285"/>
      <c r="AM17" s="285"/>
      <c r="AN17" s="285"/>
      <c r="AO17" s="285"/>
      <c r="AP17" s="285"/>
      <c r="AQ17" s="285"/>
      <c r="AR17" s="285"/>
      <c r="AS17" s="375"/>
      <c r="AT17" s="285"/>
      <c r="AU17" s="285"/>
      <c r="AV17" s="285"/>
      <c r="AW17" s="285"/>
      <c r="AX17" s="285"/>
      <c r="AY17" s="285"/>
      <c r="AZ17" s="285"/>
      <c r="BA17" s="285"/>
      <c r="BB17" s="285"/>
      <c r="BC17" s="375"/>
      <c r="BD17" s="285"/>
      <c r="BE17" s="285"/>
      <c r="BF17" s="285"/>
      <c r="BG17" s="285"/>
      <c r="BH17" s="285"/>
      <c r="BI17" s="285"/>
      <c r="BJ17" s="285"/>
      <c r="BK17" s="285"/>
      <c r="BL17" s="285"/>
      <c r="BM17" s="375"/>
      <c r="BN17" s="285"/>
      <c r="BO17" s="285"/>
      <c r="BP17" s="285"/>
      <c r="BQ17" s="285"/>
      <c r="BR17" s="285"/>
      <c r="BS17" s="285"/>
      <c r="BT17" s="285"/>
      <c r="BU17" s="286"/>
      <c r="BV17" s="376"/>
      <c r="BW17" s="95"/>
    </row>
    <row r="18" spans="1:75" ht="40.5">
      <c r="A18" s="377" t="s">
        <v>175</v>
      </c>
      <c r="B18" s="278" t="s">
        <v>176</v>
      </c>
      <c r="C18" s="297"/>
      <c r="D18" s="297">
        <v>5</v>
      </c>
      <c r="E18" s="279"/>
      <c r="F18" s="279"/>
      <c r="G18" s="486">
        <f t="shared" si="2"/>
        <v>3</v>
      </c>
      <c r="H18" s="487">
        <f t="shared" si="3"/>
        <v>90</v>
      </c>
      <c r="I18" s="487">
        <f t="shared" si="4"/>
        <v>30</v>
      </c>
      <c r="J18" s="289">
        <v>16</v>
      </c>
      <c r="K18" s="289"/>
      <c r="L18" s="292">
        <v>14</v>
      </c>
      <c r="M18" s="293">
        <v>60</v>
      </c>
      <c r="N18" s="295"/>
      <c r="O18" s="295"/>
      <c r="P18" s="295"/>
      <c r="Q18" s="295"/>
      <c r="R18" s="295"/>
      <c r="S18" s="295">
        <v>2</v>
      </c>
      <c r="T18" s="295"/>
      <c r="U18" s="295"/>
      <c r="V18" s="295"/>
      <c r="W18" s="284"/>
      <c r="X18" s="284"/>
      <c r="Y18" s="375"/>
      <c r="Z18" s="288"/>
      <c r="AA18" s="288"/>
      <c r="AB18" s="288"/>
      <c r="AC18" s="288"/>
      <c r="AD18" s="288"/>
      <c r="AE18" s="288"/>
      <c r="AF18" s="288"/>
      <c r="AG18" s="288"/>
      <c r="AH18" s="288"/>
      <c r="AI18" s="375"/>
      <c r="AJ18" s="285"/>
      <c r="AK18" s="285"/>
      <c r="AL18" s="285"/>
      <c r="AM18" s="285"/>
      <c r="AN18" s="285"/>
      <c r="AO18" s="285"/>
      <c r="AP18" s="285"/>
      <c r="AQ18" s="285"/>
      <c r="AR18" s="285"/>
      <c r="AS18" s="375"/>
      <c r="AT18" s="285"/>
      <c r="AU18" s="285"/>
      <c r="AV18" s="285"/>
      <c r="AW18" s="285"/>
      <c r="AX18" s="285"/>
      <c r="AY18" s="285"/>
      <c r="AZ18" s="285"/>
      <c r="BA18" s="285"/>
      <c r="BB18" s="285"/>
      <c r="BC18" s="375"/>
      <c r="BD18" s="285"/>
      <c r="BE18" s="285"/>
      <c r="BF18" s="285"/>
      <c r="BG18" s="285"/>
      <c r="BH18" s="285"/>
      <c r="BI18" s="285"/>
      <c r="BJ18" s="285"/>
      <c r="BK18" s="285"/>
      <c r="BL18" s="285"/>
      <c r="BM18" s="375"/>
      <c r="BN18" s="285"/>
      <c r="BO18" s="285"/>
      <c r="BP18" s="285"/>
      <c r="BQ18" s="285"/>
      <c r="BR18" s="285"/>
      <c r="BS18" s="285"/>
      <c r="BT18" s="285"/>
      <c r="BU18" s="286"/>
      <c r="BV18" s="376"/>
      <c r="BW18" s="95"/>
    </row>
    <row r="19" spans="1:75" ht="20.25">
      <c r="A19" s="377" t="s">
        <v>177</v>
      </c>
      <c r="B19" s="290" t="s">
        <v>178</v>
      </c>
      <c r="C19" s="297">
        <v>1</v>
      </c>
      <c r="D19" s="297"/>
      <c r="E19" s="279"/>
      <c r="F19" s="279"/>
      <c r="G19" s="486">
        <v>4</v>
      </c>
      <c r="H19" s="487">
        <v>120</v>
      </c>
      <c r="I19" s="487">
        <v>60</v>
      </c>
      <c r="J19" s="280">
        <v>30</v>
      </c>
      <c r="K19" s="280"/>
      <c r="L19" s="292">
        <v>30</v>
      </c>
      <c r="M19" s="293">
        <v>60</v>
      </c>
      <c r="N19" s="295"/>
      <c r="O19" s="295">
        <v>4</v>
      </c>
      <c r="P19" s="298"/>
      <c r="Q19" s="295"/>
      <c r="R19" s="295"/>
      <c r="S19" s="295"/>
      <c r="T19" s="295"/>
      <c r="U19" s="295"/>
      <c r="V19" s="295"/>
      <c r="W19" s="284"/>
      <c r="X19" s="284"/>
      <c r="Y19" s="375"/>
      <c r="Z19" s="288"/>
      <c r="AA19" s="288"/>
      <c r="AB19" s="288"/>
      <c r="AC19" s="288"/>
      <c r="AD19" s="288"/>
      <c r="AE19" s="288"/>
      <c r="AF19" s="288"/>
      <c r="AG19" s="288"/>
      <c r="AH19" s="288"/>
      <c r="AI19" s="375"/>
      <c r="AJ19" s="285"/>
      <c r="AK19" s="285"/>
      <c r="AL19" s="285"/>
      <c r="AM19" s="285"/>
      <c r="AN19" s="285"/>
      <c r="AO19" s="285"/>
      <c r="AP19" s="285"/>
      <c r="AQ19" s="285"/>
      <c r="AR19" s="285"/>
      <c r="AS19" s="375"/>
      <c r="AT19" s="285"/>
      <c r="AU19" s="285"/>
      <c r="AV19" s="285"/>
      <c r="AW19" s="285"/>
      <c r="AX19" s="285"/>
      <c r="AY19" s="285"/>
      <c r="AZ19" s="285"/>
      <c r="BA19" s="285"/>
      <c r="BB19" s="285"/>
      <c r="BC19" s="375"/>
      <c r="BD19" s="285"/>
      <c r="BE19" s="285"/>
      <c r="BF19" s="285"/>
      <c r="BG19" s="285"/>
      <c r="BH19" s="285"/>
      <c r="BI19" s="285"/>
      <c r="BJ19" s="285"/>
      <c r="BK19" s="285"/>
      <c r="BL19" s="285"/>
      <c r="BM19" s="375"/>
      <c r="BN19" s="285"/>
      <c r="BO19" s="285"/>
      <c r="BP19" s="285"/>
      <c r="BQ19" s="285"/>
      <c r="BR19" s="285"/>
      <c r="BS19" s="285"/>
      <c r="BT19" s="285"/>
      <c r="BU19" s="286"/>
      <c r="BV19" s="376"/>
      <c r="BW19" s="95"/>
    </row>
    <row r="20" spans="1:75" ht="20.25">
      <c r="A20" s="377" t="s">
        <v>179</v>
      </c>
      <c r="B20" s="290" t="s">
        <v>180</v>
      </c>
      <c r="C20" s="289"/>
      <c r="D20" s="289">
        <v>2</v>
      </c>
      <c r="E20" s="279"/>
      <c r="F20" s="279"/>
      <c r="G20" s="486">
        <f t="shared" si="2"/>
        <v>3</v>
      </c>
      <c r="H20" s="487">
        <f t="shared" si="3"/>
        <v>90</v>
      </c>
      <c r="I20" s="487">
        <f t="shared" si="4"/>
        <v>36</v>
      </c>
      <c r="J20" s="289"/>
      <c r="K20" s="289"/>
      <c r="L20" s="292">
        <v>36</v>
      </c>
      <c r="M20" s="293">
        <v>54</v>
      </c>
      <c r="N20" s="289"/>
      <c r="O20" s="289"/>
      <c r="P20" s="293">
        <v>2</v>
      </c>
      <c r="Q20" s="289"/>
      <c r="R20" s="289"/>
      <c r="S20" s="289"/>
      <c r="T20" s="289"/>
      <c r="U20" s="289"/>
      <c r="V20" s="289"/>
      <c r="W20" s="284"/>
      <c r="X20" s="284"/>
      <c r="Y20" s="375"/>
      <c r="Z20" s="288"/>
      <c r="AA20" s="288"/>
      <c r="AB20" s="288"/>
      <c r="AC20" s="288"/>
      <c r="AD20" s="288"/>
      <c r="AE20" s="288"/>
      <c r="AF20" s="288"/>
      <c r="AG20" s="288"/>
      <c r="AH20" s="288"/>
      <c r="AI20" s="375"/>
      <c r="AJ20" s="285"/>
      <c r="AK20" s="285"/>
      <c r="AL20" s="285"/>
      <c r="AM20" s="285"/>
      <c r="AN20" s="285"/>
      <c r="AO20" s="285"/>
      <c r="AP20" s="285"/>
      <c r="AQ20" s="285"/>
      <c r="AR20" s="285"/>
      <c r="AS20" s="375"/>
      <c r="AT20" s="285"/>
      <c r="AU20" s="285"/>
      <c r="AV20" s="285"/>
      <c r="AW20" s="285"/>
      <c r="AX20" s="285"/>
      <c r="AY20" s="285"/>
      <c r="AZ20" s="285"/>
      <c r="BA20" s="285"/>
      <c r="BB20" s="285"/>
      <c r="BC20" s="375"/>
      <c r="BD20" s="285"/>
      <c r="BE20" s="285"/>
      <c r="BF20" s="285"/>
      <c r="BG20" s="285"/>
      <c r="BH20" s="285"/>
      <c r="BI20" s="285"/>
      <c r="BJ20" s="285"/>
      <c r="BK20" s="285"/>
      <c r="BL20" s="285"/>
      <c r="BM20" s="375"/>
      <c r="BN20" s="285"/>
      <c r="BO20" s="285"/>
      <c r="BP20" s="285"/>
      <c r="BQ20" s="285"/>
      <c r="BR20" s="285"/>
      <c r="BS20" s="285"/>
      <c r="BT20" s="285"/>
      <c r="BU20" s="286"/>
      <c r="BV20" s="376"/>
      <c r="BW20" s="95"/>
    </row>
    <row r="21" spans="1:75" ht="20.25">
      <c r="A21" s="377" t="s">
        <v>181</v>
      </c>
      <c r="B21" s="278" t="s">
        <v>182</v>
      </c>
      <c r="C21" s="289"/>
      <c r="D21" s="289">
        <v>3</v>
      </c>
      <c r="E21" s="279"/>
      <c r="F21" s="279"/>
      <c r="G21" s="486">
        <f t="shared" si="2"/>
        <v>3</v>
      </c>
      <c r="H21" s="487">
        <f t="shared" si="3"/>
        <v>90</v>
      </c>
      <c r="I21" s="487">
        <f t="shared" si="4"/>
        <v>30</v>
      </c>
      <c r="J21" s="280">
        <v>16</v>
      </c>
      <c r="K21" s="280"/>
      <c r="L21" s="292">
        <v>14</v>
      </c>
      <c r="M21" s="293">
        <v>60</v>
      </c>
      <c r="N21" s="289"/>
      <c r="O21" s="289"/>
      <c r="P21" s="277"/>
      <c r="Q21" s="289">
        <v>2</v>
      </c>
      <c r="R21" s="289"/>
      <c r="S21" s="289"/>
      <c r="T21" s="289"/>
      <c r="U21" s="289"/>
      <c r="V21" s="289"/>
      <c r="W21" s="284"/>
      <c r="X21" s="284"/>
      <c r="Y21" s="375"/>
      <c r="Z21" s="288"/>
      <c r="AA21" s="288"/>
      <c r="AB21" s="288"/>
      <c r="AC21" s="288"/>
      <c r="AD21" s="288"/>
      <c r="AE21" s="288"/>
      <c r="AF21" s="288"/>
      <c r="AG21" s="288"/>
      <c r="AH21" s="288"/>
      <c r="AI21" s="375"/>
      <c r="AJ21" s="285"/>
      <c r="AK21" s="285"/>
      <c r="AL21" s="285"/>
      <c r="AM21" s="285"/>
      <c r="AN21" s="285"/>
      <c r="AO21" s="285"/>
      <c r="AP21" s="285"/>
      <c r="AQ21" s="285"/>
      <c r="AR21" s="285"/>
      <c r="AS21" s="375"/>
      <c r="AT21" s="285"/>
      <c r="AU21" s="285"/>
      <c r="AV21" s="285"/>
      <c r="AW21" s="285"/>
      <c r="AX21" s="285"/>
      <c r="AY21" s="285"/>
      <c r="AZ21" s="285"/>
      <c r="BA21" s="285"/>
      <c r="BB21" s="285"/>
      <c r="BC21" s="375"/>
      <c r="BD21" s="285"/>
      <c r="BE21" s="285"/>
      <c r="BF21" s="285"/>
      <c r="BG21" s="285"/>
      <c r="BH21" s="285"/>
      <c r="BI21" s="285"/>
      <c r="BJ21" s="285"/>
      <c r="BK21" s="285"/>
      <c r="BL21" s="285"/>
      <c r="BM21" s="375"/>
      <c r="BN21" s="285"/>
      <c r="BO21" s="285"/>
      <c r="BP21" s="285"/>
      <c r="BQ21" s="285"/>
      <c r="BR21" s="285"/>
      <c r="BS21" s="285"/>
      <c r="BT21" s="285"/>
      <c r="BU21" s="286"/>
      <c r="BV21" s="376"/>
      <c r="BW21" s="95"/>
    </row>
    <row r="22" spans="1:75" s="86" customFormat="1" ht="20.25">
      <c r="A22" s="377" t="s">
        <v>183</v>
      </c>
      <c r="B22" s="278" t="s">
        <v>184</v>
      </c>
      <c r="C22" s="289"/>
      <c r="D22" s="289">
        <v>3</v>
      </c>
      <c r="E22" s="279"/>
      <c r="F22" s="279"/>
      <c r="G22" s="486">
        <f t="shared" si="2"/>
        <v>3</v>
      </c>
      <c r="H22" s="487">
        <f t="shared" si="3"/>
        <v>90</v>
      </c>
      <c r="I22" s="487">
        <v>30</v>
      </c>
      <c r="J22" s="289">
        <v>16</v>
      </c>
      <c r="K22" s="289"/>
      <c r="L22" s="292">
        <v>14</v>
      </c>
      <c r="M22" s="293">
        <v>60</v>
      </c>
      <c r="N22" s="289"/>
      <c r="O22" s="289"/>
      <c r="P22" s="277"/>
      <c r="Q22" s="289">
        <v>2</v>
      </c>
      <c r="R22" s="289"/>
      <c r="S22" s="289"/>
      <c r="T22" s="289"/>
      <c r="U22" s="289"/>
      <c r="V22" s="289"/>
      <c r="W22" s="284"/>
      <c r="X22" s="284"/>
      <c r="Y22" s="375"/>
      <c r="Z22" s="288"/>
      <c r="AA22" s="288"/>
      <c r="AB22" s="288"/>
      <c r="AC22" s="288"/>
      <c r="AD22" s="288"/>
      <c r="AE22" s="288"/>
      <c r="AF22" s="288"/>
      <c r="AG22" s="288"/>
      <c r="AH22" s="288"/>
      <c r="AI22" s="375"/>
      <c r="AJ22" s="285"/>
      <c r="AK22" s="285"/>
      <c r="AL22" s="285"/>
      <c r="AM22" s="285"/>
      <c r="AN22" s="285"/>
      <c r="AO22" s="285"/>
      <c r="AP22" s="285"/>
      <c r="AQ22" s="285"/>
      <c r="AR22" s="285"/>
      <c r="AS22" s="375"/>
      <c r="AT22" s="285"/>
      <c r="AU22" s="285"/>
      <c r="AV22" s="285"/>
      <c r="AW22" s="285"/>
      <c r="AX22" s="285"/>
      <c r="AY22" s="285"/>
      <c r="AZ22" s="285"/>
      <c r="BA22" s="285"/>
      <c r="BB22" s="285"/>
      <c r="BC22" s="375"/>
      <c r="BD22" s="285"/>
      <c r="BE22" s="285"/>
      <c r="BF22" s="285"/>
      <c r="BG22" s="285"/>
      <c r="BH22" s="285"/>
      <c r="BI22" s="285"/>
      <c r="BJ22" s="285"/>
      <c r="BK22" s="285"/>
      <c r="BL22" s="285"/>
      <c r="BM22" s="375"/>
      <c r="BN22" s="285"/>
      <c r="BO22" s="285"/>
      <c r="BP22" s="285"/>
      <c r="BQ22" s="285"/>
      <c r="BR22" s="285"/>
      <c r="BS22" s="285"/>
      <c r="BT22" s="285"/>
      <c r="BU22" s="286"/>
      <c r="BV22" s="376"/>
      <c r="BW22" s="97"/>
    </row>
    <row r="23" spans="1:75" ht="24" customHeight="1">
      <c r="A23" s="377" t="s">
        <v>185</v>
      </c>
      <c r="B23" s="278" t="s">
        <v>186</v>
      </c>
      <c r="C23" s="289"/>
      <c r="D23" s="289">
        <v>4</v>
      </c>
      <c r="E23" s="279"/>
      <c r="F23" s="279"/>
      <c r="G23" s="486">
        <v>4</v>
      </c>
      <c r="H23" s="487">
        <v>120</v>
      </c>
      <c r="I23" s="487">
        <v>58</v>
      </c>
      <c r="J23" s="289">
        <v>20</v>
      </c>
      <c r="K23" s="289"/>
      <c r="L23" s="292">
        <v>38</v>
      </c>
      <c r="M23" s="293">
        <v>62</v>
      </c>
      <c r="N23" s="289"/>
      <c r="O23" s="289"/>
      <c r="P23" s="299"/>
      <c r="Q23" s="300"/>
      <c r="R23" s="289">
        <v>3</v>
      </c>
      <c r="S23" s="300"/>
      <c r="T23" s="300"/>
      <c r="U23" s="300"/>
      <c r="V23" s="300"/>
      <c r="W23" s="284"/>
      <c r="X23" s="284"/>
      <c r="Y23" s="375"/>
      <c r="Z23" s="288"/>
      <c r="AA23" s="288"/>
      <c r="AB23" s="288"/>
      <c r="AC23" s="288"/>
      <c r="AD23" s="288"/>
      <c r="AE23" s="288"/>
      <c r="AF23" s="288"/>
      <c r="AG23" s="288"/>
      <c r="AH23" s="288"/>
      <c r="AI23" s="375"/>
      <c r="AJ23" s="285"/>
      <c r="AK23" s="285"/>
      <c r="AL23" s="285"/>
      <c r="AM23" s="285"/>
      <c r="AN23" s="285"/>
      <c r="AO23" s="285"/>
      <c r="AP23" s="285"/>
      <c r="AQ23" s="285"/>
      <c r="AR23" s="285"/>
      <c r="AS23" s="375"/>
      <c r="AT23" s="285"/>
      <c r="AU23" s="285"/>
      <c r="AV23" s="285"/>
      <c r="AW23" s="285"/>
      <c r="AX23" s="285"/>
      <c r="AY23" s="285"/>
      <c r="AZ23" s="285"/>
      <c r="BA23" s="285"/>
      <c r="BB23" s="285"/>
      <c r="BC23" s="375"/>
      <c r="BD23" s="285"/>
      <c r="BE23" s="285"/>
      <c r="BF23" s="285"/>
      <c r="BG23" s="285"/>
      <c r="BH23" s="285"/>
      <c r="BI23" s="285"/>
      <c r="BJ23" s="285"/>
      <c r="BK23" s="285"/>
      <c r="BL23" s="285"/>
      <c r="BM23" s="375"/>
      <c r="BN23" s="285"/>
      <c r="BO23" s="285"/>
      <c r="BP23" s="285"/>
      <c r="BQ23" s="285"/>
      <c r="BR23" s="285"/>
      <c r="BS23" s="285"/>
      <c r="BT23" s="285"/>
      <c r="BU23" s="286"/>
      <c r="BV23" s="376"/>
      <c r="BW23" s="95"/>
    </row>
    <row r="24" spans="1:75" ht="40.5">
      <c r="A24" s="377" t="s">
        <v>187</v>
      </c>
      <c r="B24" s="278" t="s">
        <v>188</v>
      </c>
      <c r="C24" s="289"/>
      <c r="D24" s="289">
        <v>2</v>
      </c>
      <c r="E24" s="279"/>
      <c r="F24" s="279"/>
      <c r="G24" s="486">
        <v>4</v>
      </c>
      <c r="H24" s="487">
        <v>120</v>
      </c>
      <c r="I24" s="487">
        <v>54</v>
      </c>
      <c r="J24" s="289">
        <v>18</v>
      </c>
      <c r="K24" s="289"/>
      <c r="L24" s="292">
        <v>36</v>
      </c>
      <c r="M24" s="293">
        <v>66</v>
      </c>
      <c r="N24" s="289"/>
      <c r="O24" s="289"/>
      <c r="P24" s="277">
        <v>3</v>
      </c>
      <c r="Q24" s="289"/>
      <c r="R24" s="289"/>
      <c r="S24" s="289"/>
      <c r="T24" s="289"/>
      <c r="U24" s="289"/>
      <c r="V24" s="289"/>
      <c r="W24" s="284"/>
      <c r="X24" s="284"/>
      <c r="Y24" s="375"/>
      <c r="Z24" s="288"/>
      <c r="AA24" s="288"/>
      <c r="AB24" s="288"/>
      <c r="AC24" s="288"/>
      <c r="AD24" s="288"/>
      <c r="AE24" s="288"/>
      <c r="AF24" s="288"/>
      <c r="AG24" s="288"/>
      <c r="AH24" s="288"/>
      <c r="AI24" s="375"/>
      <c r="AJ24" s="285"/>
      <c r="AK24" s="285"/>
      <c r="AL24" s="285"/>
      <c r="AM24" s="285"/>
      <c r="AN24" s="285"/>
      <c r="AO24" s="285"/>
      <c r="AP24" s="285"/>
      <c r="AQ24" s="285"/>
      <c r="AR24" s="285"/>
      <c r="AS24" s="375"/>
      <c r="AT24" s="285"/>
      <c r="AU24" s="285"/>
      <c r="AV24" s="285"/>
      <c r="AW24" s="285"/>
      <c r="AX24" s="285"/>
      <c r="AY24" s="285"/>
      <c r="AZ24" s="285"/>
      <c r="BA24" s="285"/>
      <c r="BB24" s="285"/>
      <c r="BC24" s="375"/>
      <c r="BD24" s="285"/>
      <c r="BE24" s="285"/>
      <c r="BF24" s="285"/>
      <c r="BG24" s="285"/>
      <c r="BH24" s="285"/>
      <c r="BI24" s="285"/>
      <c r="BJ24" s="285"/>
      <c r="BK24" s="285"/>
      <c r="BL24" s="285"/>
      <c r="BM24" s="375"/>
      <c r="BN24" s="285"/>
      <c r="BO24" s="285"/>
      <c r="BP24" s="285"/>
      <c r="BQ24" s="285"/>
      <c r="BR24" s="285"/>
      <c r="BS24" s="285"/>
      <c r="BT24" s="285"/>
      <c r="BU24" s="286"/>
      <c r="BV24" s="376"/>
      <c r="BW24" s="95"/>
    </row>
    <row r="25" spans="1:75" ht="40.5">
      <c r="A25" s="377" t="s">
        <v>189</v>
      </c>
      <c r="B25" s="278" t="s">
        <v>190</v>
      </c>
      <c r="C25" s="289">
        <v>4</v>
      </c>
      <c r="D25" s="289"/>
      <c r="E25" s="279"/>
      <c r="F25" s="279"/>
      <c r="G25" s="486">
        <f t="shared" si="2"/>
        <v>3</v>
      </c>
      <c r="H25" s="487">
        <f t="shared" si="3"/>
        <v>90</v>
      </c>
      <c r="I25" s="487">
        <f t="shared" si="4"/>
        <v>38</v>
      </c>
      <c r="J25" s="289">
        <v>20</v>
      </c>
      <c r="K25" s="289"/>
      <c r="L25" s="292">
        <v>18</v>
      </c>
      <c r="M25" s="293">
        <v>52</v>
      </c>
      <c r="N25" s="289"/>
      <c r="O25" s="289"/>
      <c r="P25" s="277"/>
      <c r="Q25" s="289"/>
      <c r="R25" s="289">
        <v>2</v>
      </c>
      <c r="S25" s="289"/>
      <c r="T25" s="289"/>
      <c r="U25" s="289"/>
      <c r="V25" s="289"/>
      <c r="W25" s="284"/>
      <c r="X25" s="284"/>
      <c r="Y25" s="375"/>
      <c r="Z25" s="288"/>
      <c r="AA25" s="288"/>
      <c r="AB25" s="288"/>
      <c r="AC25" s="288"/>
      <c r="AD25" s="288"/>
      <c r="AE25" s="288"/>
      <c r="AF25" s="288"/>
      <c r="AG25" s="288"/>
      <c r="AH25" s="288"/>
      <c r="AI25" s="375"/>
      <c r="AJ25" s="285"/>
      <c r="AK25" s="285"/>
      <c r="AL25" s="285"/>
      <c r="AM25" s="285"/>
      <c r="AN25" s="285"/>
      <c r="AO25" s="285"/>
      <c r="AP25" s="285"/>
      <c r="AQ25" s="285"/>
      <c r="AR25" s="285"/>
      <c r="AS25" s="375"/>
      <c r="AT25" s="285"/>
      <c r="AU25" s="285"/>
      <c r="AV25" s="285"/>
      <c r="AW25" s="285"/>
      <c r="AX25" s="285"/>
      <c r="AY25" s="285"/>
      <c r="AZ25" s="285"/>
      <c r="BA25" s="285"/>
      <c r="BB25" s="285"/>
      <c r="BC25" s="375"/>
      <c r="BD25" s="285"/>
      <c r="BE25" s="285"/>
      <c r="BF25" s="285"/>
      <c r="BG25" s="285"/>
      <c r="BH25" s="285"/>
      <c r="BI25" s="285"/>
      <c r="BJ25" s="285"/>
      <c r="BK25" s="285"/>
      <c r="BL25" s="285"/>
      <c r="BM25" s="375"/>
      <c r="BN25" s="285"/>
      <c r="BO25" s="285"/>
      <c r="BP25" s="285"/>
      <c r="BQ25" s="285"/>
      <c r="BR25" s="285"/>
      <c r="BS25" s="285"/>
      <c r="BT25" s="285"/>
      <c r="BU25" s="286"/>
      <c r="BV25" s="376"/>
      <c r="BW25" s="95"/>
    </row>
    <row r="26" spans="1:75" ht="40.5">
      <c r="A26" s="377" t="s">
        <v>191</v>
      </c>
      <c r="B26" s="278" t="s">
        <v>192</v>
      </c>
      <c r="C26" s="289">
        <v>5</v>
      </c>
      <c r="D26" s="278"/>
      <c r="E26" s="279"/>
      <c r="F26" s="279"/>
      <c r="G26" s="486">
        <f t="shared" si="2"/>
        <v>3</v>
      </c>
      <c r="H26" s="487">
        <f t="shared" si="3"/>
        <v>90</v>
      </c>
      <c r="I26" s="487">
        <v>44</v>
      </c>
      <c r="J26" s="324">
        <v>14</v>
      </c>
      <c r="K26" s="324"/>
      <c r="L26" s="358">
        <v>30</v>
      </c>
      <c r="M26" s="340">
        <v>46</v>
      </c>
      <c r="N26" s="324"/>
      <c r="O26" s="324"/>
      <c r="P26" s="280"/>
      <c r="Q26" s="289"/>
      <c r="R26" s="289"/>
      <c r="S26" s="289">
        <v>3</v>
      </c>
      <c r="T26" s="289"/>
      <c r="U26" s="289"/>
      <c r="V26" s="289"/>
      <c r="W26" s="284"/>
      <c r="X26" s="284"/>
      <c r="Y26" s="375"/>
      <c r="Z26" s="288"/>
      <c r="AA26" s="288"/>
      <c r="AB26" s="288"/>
      <c r="AC26" s="288"/>
      <c r="AD26" s="288"/>
      <c r="AE26" s="288"/>
      <c r="AF26" s="288"/>
      <c r="AG26" s="288"/>
      <c r="AH26" s="288"/>
      <c r="AI26" s="375"/>
      <c r="AJ26" s="285"/>
      <c r="AK26" s="285"/>
      <c r="AL26" s="285"/>
      <c r="AM26" s="285"/>
      <c r="AN26" s="285"/>
      <c r="AO26" s="285"/>
      <c r="AP26" s="285"/>
      <c r="AQ26" s="285"/>
      <c r="AR26" s="285"/>
      <c r="AS26" s="375"/>
      <c r="AT26" s="285"/>
      <c r="AU26" s="285"/>
      <c r="AV26" s="285"/>
      <c r="AW26" s="285"/>
      <c r="AX26" s="285"/>
      <c r="AY26" s="285"/>
      <c r="AZ26" s="285"/>
      <c r="BA26" s="285"/>
      <c r="BB26" s="285"/>
      <c r="BC26" s="375"/>
      <c r="BD26" s="285"/>
      <c r="BE26" s="285"/>
      <c r="BF26" s="285"/>
      <c r="BG26" s="285"/>
      <c r="BH26" s="285"/>
      <c r="BI26" s="285"/>
      <c r="BJ26" s="285"/>
      <c r="BK26" s="285"/>
      <c r="BL26" s="285"/>
      <c r="BM26" s="375"/>
      <c r="BN26" s="285"/>
      <c r="BO26" s="285"/>
      <c r="BP26" s="285"/>
      <c r="BQ26" s="285"/>
      <c r="BR26" s="285"/>
      <c r="BS26" s="285"/>
      <c r="BT26" s="285"/>
      <c r="BU26" s="286"/>
      <c r="BV26" s="376"/>
      <c r="BW26" s="95"/>
    </row>
    <row r="27" spans="1:75" s="88" customFormat="1" ht="20.25">
      <c r="A27" s="377" t="s">
        <v>193</v>
      </c>
      <c r="B27" s="278" t="s">
        <v>194</v>
      </c>
      <c r="C27" s="289">
        <v>6</v>
      </c>
      <c r="D27" s="289"/>
      <c r="E27" s="279"/>
      <c r="F27" s="279"/>
      <c r="G27" s="486">
        <f t="shared" si="2"/>
        <v>3</v>
      </c>
      <c r="H27" s="487">
        <f t="shared" si="3"/>
        <v>90</v>
      </c>
      <c r="I27" s="496">
        <v>36</v>
      </c>
      <c r="J27" s="469">
        <v>20</v>
      </c>
      <c r="K27" s="469"/>
      <c r="L27" s="469">
        <v>16</v>
      </c>
      <c r="M27" s="464">
        <v>54</v>
      </c>
      <c r="N27" s="469"/>
      <c r="O27" s="469"/>
      <c r="P27" s="464"/>
      <c r="Q27" s="296"/>
      <c r="R27" s="289"/>
      <c r="S27" s="289"/>
      <c r="T27" s="289">
        <v>2</v>
      </c>
      <c r="U27" s="289"/>
      <c r="V27" s="289"/>
      <c r="W27" s="284"/>
      <c r="X27" s="284"/>
      <c r="Y27" s="375"/>
      <c r="Z27" s="288"/>
      <c r="AA27" s="288"/>
      <c r="AB27" s="288"/>
      <c r="AC27" s="288"/>
      <c r="AD27" s="288"/>
      <c r="AE27" s="288"/>
      <c r="AF27" s="288"/>
      <c r="AG27" s="288"/>
      <c r="AH27" s="288"/>
      <c r="AI27" s="375"/>
      <c r="AJ27" s="285"/>
      <c r="AK27" s="285"/>
      <c r="AL27" s="285"/>
      <c r="AM27" s="285"/>
      <c r="AN27" s="285"/>
      <c r="AO27" s="285"/>
      <c r="AP27" s="285"/>
      <c r="AQ27" s="285"/>
      <c r="AR27" s="285"/>
      <c r="AS27" s="375"/>
      <c r="AT27" s="285"/>
      <c r="AU27" s="285"/>
      <c r="AV27" s="285"/>
      <c r="AW27" s="285"/>
      <c r="AX27" s="285"/>
      <c r="AY27" s="285"/>
      <c r="AZ27" s="285"/>
      <c r="BA27" s="285"/>
      <c r="BB27" s="285"/>
      <c r="BC27" s="375"/>
      <c r="BD27" s="285"/>
      <c r="BE27" s="285"/>
      <c r="BF27" s="285"/>
      <c r="BG27" s="285"/>
      <c r="BH27" s="285"/>
      <c r="BI27" s="285"/>
      <c r="BJ27" s="285"/>
      <c r="BK27" s="285"/>
      <c r="BL27" s="285"/>
      <c r="BM27" s="375"/>
      <c r="BN27" s="285"/>
      <c r="BO27" s="285"/>
      <c r="BP27" s="285"/>
      <c r="BQ27" s="285"/>
      <c r="BR27" s="285"/>
      <c r="BS27" s="285"/>
      <c r="BT27" s="285"/>
      <c r="BU27" s="286"/>
      <c r="BV27" s="376"/>
      <c r="BW27" s="96"/>
    </row>
    <row r="28" spans="1:75" ht="20.25">
      <c r="A28" s="377" t="s">
        <v>195</v>
      </c>
      <c r="B28" s="278" t="s">
        <v>196</v>
      </c>
      <c r="C28" s="289">
        <v>7</v>
      </c>
      <c r="D28" s="289"/>
      <c r="E28" s="279"/>
      <c r="F28" s="279"/>
      <c r="G28" s="497">
        <f>H28/30</f>
        <v>3</v>
      </c>
      <c r="H28" s="498">
        <f t="shared" ref="H28:H33" si="5">SUM(J28:M28)</f>
        <v>90</v>
      </c>
      <c r="I28" s="499">
        <v>44</v>
      </c>
      <c r="J28" s="478">
        <v>16</v>
      </c>
      <c r="K28" s="469"/>
      <c r="L28" s="478">
        <v>28</v>
      </c>
      <c r="M28" s="479">
        <v>46</v>
      </c>
      <c r="N28" s="478"/>
      <c r="O28" s="479"/>
      <c r="P28" s="479"/>
      <c r="Q28" s="296"/>
      <c r="R28" s="289"/>
      <c r="S28" s="289"/>
      <c r="T28" s="289"/>
      <c r="U28" s="289">
        <v>3</v>
      </c>
      <c r="V28" s="289"/>
      <c r="W28" s="284"/>
      <c r="X28" s="284"/>
      <c r="Y28" s="375"/>
      <c r="Z28" s="288"/>
      <c r="AA28" s="288"/>
      <c r="AB28" s="288"/>
      <c r="AC28" s="288"/>
      <c r="AD28" s="288"/>
      <c r="AE28" s="288"/>
      <c r="AF28" s="288"/>
      <c r="AG28" s="288"/>
      <c r="AH28" s="288"/>
      <c r="AI28" s="375"/>
      <c r="AJ28" s="285"/>
      <c r="AK28" s="285"/>
      <c r="AL28" s="285"/>
      <c r="AM28" s="285"/>
      <c r="AN28" s="285"/>
      <c r="AO28" s="285"/>
      <c r="AP28" s="285"/>
      <c r="AQ28" s="285"/>
      <c r="AR28" s="285"/>
      <c r="AS28" s="375"/>
      <c r="AT28" s="285"/>
      <c r="AU28" s="285"/>
      <c r="AV28" s="285"/>
      <c r="AW28" s="285"/>
      <c r="AX28" s="285"/>
      <c r="AY28" s="285"/>
      <c r="AZ28" s="285"/>
      <c r="BA28" s="285"/>
      <c r="BB28" s="285"/>
      <c r="BC28" s="375"/>
      <c r="BD28" s="285"/>
      <c r="BE28" s="285"/>
      <c r="BF28" s="285"/>
      <c r="BG28" s="285"/>
      <c r="BH28" s="285"/>
      <c r="BI28" s="285"/>
      <c r="BJ28" s="285"/>
      <c r="BK28" s="285"/>
      <c r="BL28" s="285"/>
      <c r="BM28" s="375"/>
      <c r="BN28" s="285"/>
      <c r="BO28" s="285"/>
      <c r="BP28" s="285"/>
      <c r="BQ28" s="285"/>
      <c r="BR28" s="285"/>
      <c r="BS28" s="285"/>
      <c r="BT28" s="285"/>
      <c r="BU28" s="286"/>
      <c r="BV28" s="376"/>
      <c r="BW28" s="95"/>
    </row>
    <row r="29" spans="1:75" s="89" customFormat="1" ht="20.25">
      <c r="A29" s="378" t="s">
        <v>197</v>
      </c>
      <c r="B29" s="303" t="s">
        <v>198</v>
      </c>
      <c r="C29" s="302">
        <v>2</v>
      </c>
      <c r="D29" s="302"/>
      <c r="E29" s="301"/>
      <c r="F29" s="304"/>
      <c r="G29" s="486">
        <v>3</v>
      </c>
      <c r="H29" s="487">
        <v>90</v>
      </c>
      <c r="I29" s="496">
        <v>36</v>
      </c>
      <c r="J29" s="469">
        <v>18</v>
      </c>
      <c r="K29" s="469"/>
      <c r="L29" s="469">
        <v>18</v>
      </c>
      <c r="M29" s="464">
        <v>54</v>
      </c>
      <c r="N29" s="469"/>
      <c r="O29" s="469"/>
      <c r="P29" s="464">
        <v>2</v>
      </c>
      <c r="Q29" s="474"/>
      <c r="R29" s="302"/>
      <c r="S29" s="302"/>
      <c r="T29" s="302"/>
      <c r="U29" s="302"/>
      <c r="V29" s="302"/>
      <c r="W29" s="284"/>
      <c r="X29" s="284"/>
      <c r="Y29" s="284"/>
      <c r="Z29" s="307"/>
      <c r="AA29" s="307"/>
      <c r="AB29" s="307"/>
      <c r="AC29" s="307"/>
      <c r="AD29" s="307"/>
      <c r="AE29" s="307"/>
      <c r="AF29" s="307"/>
      <c r="AG29" s="307"/>
      <c r="AH29" s="307"/>
      <c r="AI29" s="284"/>
      <c r="AJ29" s="307"/>
      <c r="AK29" s="307"/>
      <c r="AL29" s="307"/>
      <c r="AM29" s="307"/>
      <c r="AN29" s="307"/>
      <c r="AO29" s="307"/>
      <c r="AP29" s="307"/>
      <c r="AQ29" s="307"/>
      <c r="AR29" s="307"/>
      <c r="AS29" s="284"/>
      <c r="AT29" s="307"/>
      <c r="AU29" s="307"/>
      <c r="AV29" s="307"/>
      <c r="AW29" s="307"/>
      <c r="AX29" s="307"/>
      <c r="AY29" s="307"/>
      <c r="AZ29" s="307"/>
      <c r="BA29" s="307"/>
      <c r="BB29" s="307"/>
      <c r="BC29" s="284"/>
      <c r="BD29" s="307"/>
      <c r="BE29" s="307"/>
      <c r="BF29" s="307"/>
      <c r="BG29" s="307"/>
      <c r="BH29" s="307"/>
      <c r="BI29" s="307"/>
      <c r="BJ29" s="307"/>
      <c r="BK29" s="307"/>
      <c r="BL29" s="307"/>
      <c r="BM29" s="284"/>
      <c r="BN29" s="307"/>
      <c r="BO29" s="307"/>
      <c r="BP29" s="307"/>
      <c r="BQ29" s="307"/>
      <c r="BR29" s="307"/>
      <c r="BS29" s="307"/>
      <c r="BT29" s="307"/>
      <c r="BU29" s="307"/>
      <c r="BV29" s="379"/>
      <c r="BW29" s="98"/>
    </row>
    <row r="30" spans="1:75" s="88" customFormat="1" ht="20.25">
      <c r="A30" s="374" t="s">
        <v>199</v>
      </c>
      <c r="B30" s="278" t="s">
        <v>200</v>
      </c>
      <c r="C30" s="289"/>
      <c r="D30" s="289">
        <v>6</v>
      </c>
      <c r="E30" s="289"/>
      <c r="F30" s="289"/>
      <c r="G30" s="486">
        <f t="shared" ref="G30:G42" si="6">H30/30</f>
        <v>3</v>
      </c>
      <c r="H30" s="487">
        <f t="shared" si="5"/>
        <v>90</v>
      </c>
      <c r="I30" s="496">
        <v>36</v>
      </c>
      <c r="J30" s="469">
        <v>18</v>
      </c>
      <c r="K30" s="469"/>
      <c r="L30" s="469">
        <v>18</v>
      </c>
      <c r="M30" s="469">
        <v>54</v>
      </c>
      <c r="N30" s="469"/>
      <c r="O30" s="469"/>
      <c r="P30" s="480"/>
      <c r="Q30" s="475"/>
      <c r="R30" s="308"/>
      <c r="S30" s="308"/>
      <c r="T30" s="308">
        <v>2</v>
      </c>
      <c r="U30" s="308"/>
      <c r="V30" s="309"/>
      <c r="W30" s="310"/>
      <c r="X30" s="310"/>
      <c r="Y30" s="310"/>
      <c r="Z30" s="287"/>
      <c r="AA30" s="287"/>
      <c r="AB30" s="287"/>
      <c r="AC30" s="287"/>
      <c r="AD30" s="287"/>
      <c r="AE30" s="287"/>
      <c r="AF30" s="287"/>
      <c r="AG30" s="287"/>
      <c r="AH30" s="287"/>
      <c r="AI30" s="310"/>
      <c r="AJ30" s="287"/>
      <c r="AK30" s="287"/>
      <c r="AL30" s="287"/>
      <c r="AM30" s="287"/>
      <c r="AN30" s="287"/>
      <c r="AO30" s="287"/>
      <c r="AP30" s="287"/>
      <c r="AQ30" s="287"/>
      <c r="AR30" s="287"/>
      <c r="AS30" s="310"/>
      <c r="AT30" s="287"/>
      <c r="AU30" s="287"/>
      <c r="AV30" s="287"/>
      <c r="AW30" s="287"/>
      <c r="AX30" s="287"/>
      <c r="AY30" s="287"/>
      <c r="AZ30" s="287"/>
      <c r="BA30" s="287"/>
      <c r="BB30" s="287"/>
      <c r="BC30" s="310"/>
      <c r="BD30" s="287"/>
      <c r="BE30" s="287"/>
      <c r="BF30" s="287"/>
      <c r="BG30" s="287"/>
      <c r="BH30" s="287"/>
      <c r="BI30" s="287"/>
      <c r="BJ30" s="287"/>
      <c r="BK30" s="287"/>
      <c r="BL30" s="287"/>
      <c r="BM30" s="310"/>
      <c r="BN30" s="287"/>
      <c r="BO30" s="287"/>
      <c r="BP30" s="287"/>
      <c r="BQ30" s="287"/>
      <c r="BR30" s="287"/>
      <c r="BS30" s="287"/>
      <c r="BT30" s="287"/>
      <c r="BU30" s="311"/>
      <c r="BV30" s="380"/>
      <c r="BW30" s="99"/>
    </row>
    <row r="31" spans="1:75" s="100" customFormat="1" ht="20.25">
      <c r="A31" s="374" t="s">
        <v>479</v>
      </c>
      <c r="B31" s="278" t="s">
        <v>201</v>
      </c>
      <c r="C31" s="289">
        <v>7</v>
      </c>
      <c r="D31" s="289"/>
      <c r="E31" s="289"/>
      <c r="F31" s="289"/>
      <c r="G31" s="486">
        <f t="shared" si="6"/>
        <v>3</v>
      </c>
      <c r="H31" s="487">
        <f t="shared" si="5"/>
        <v>90</v>
      </c>
      <c r="I31" s="487">
        <f>SUM(J31:L31)</f>
        <v>30</v>
      </c>
      <c r="J31" s="476">
        <v>16</v>
      </c>
      <c r="K31" s="476"/>
      <c r="L31" s="476">
        <v>14</v>
      </c>
      <c r="M31" s="292">
        <v>60</v>
      </c>
      <c r="N31" s="292"/>
      <c r="O31" s="292"/>
      <c r="P31" s="477"/>
      <c r="Q31" s="308"/>
      <c r="R31" s="308"/>
      <c r="S31" s="308"/>
      <c r="T31" s="308"/>
      <c r="U31" s="308">
        <v>2</v>
      </c>
      <c r="V31" s="312"/>
      <c r="W31" s="284"/>
      <c r="X31" s="284"/>
      <c r="Y31" s="375"/>
      <c r="Z31" s="285"/>
      <c r="AA31" s="285"/>
      <c r="AB31" s="285"/>
      <c r="AC31" s="285"/>
      <c r="AD31" s="285"/>
      <c r="AE31" s="285"/>
      <c r="AF31" s="285"/>
      <c r="AG31" s="285"/>
      <c r="AH31" s="285"/>
      <c r="AI31" s="375"/>
      <c r="AJ31" s="285"/>
      <c r="AK31" s="285"/>
      <c r="AL31" s="285"/>
      <c r="AM31" s="285"/>
      <c r="AN31" s="285"/>
      <c r="AO31" s="285"/>
      <c r="AP31" s="285"/>
      <c r="AQ31" s="285"/>
      <c r="AR31" s="285"/>
      <c r="AS31" s="375"/>
      <c r="AT31" s="285"/>
      <c r="AU31" s="285"/>
      <c r="AV31" s="285"/>
      <c r="AW31" s="285"/>
      <c r="AX31" s="285"/>
      <c r="AY31" s="285"/>
      <c r="AZ31" s="285"/>
      <c r="BA31" s="285"/>
      <c r="BB31" s="285"/>
      <c r="BC31" s="375"/>
      <c r="BD31" s="285"/>
      <c r="BE31" s="285"/>
      <c r="BF31" s="285"/>
      <c r="BG31" s="285"/>
      <c r="BH31" s="285"/>
      <c r="BI31" s="285"/>
      <c r="BJ31" s="285"/>
      <c r="BK31" s="285"/>
      <c r="BL31" s="285"/>
      <c r="BM31" s="375"/>
      <c r="BN31" s="285"/>
      <c r="BO31" s="285"/>
      <c r="BP31" s="285"/>
      <c r="BQ31" s="285"/>
      <c r="BR31" s="285"/>
      <c r="BS31" s="285"/>
      <c r="BT31" s="285"/>
      <c r="BU31" s="286"/>
      <c r="BV31" s="380"/>
      <c r="BW31" s="96"/>
    </row>
    <row r="32" spans="1:75" s="88" customFormat="1" ht="40.5">
      <c r="A32" s="374" t="s">
        <v>480</v>
      </c>
      <c r="B32" s="278" t="s">
        <v>202</v>
      </c>
      <c r="C32" s="289"/>
      <c r="D32" s="289">
        <v>8</v>
      </c>
      <c r="E32" s="289"/>
      <c r="F32" s="289"/>
      <c r="G32" s="486">
        <f t="shared" si="6"/>
        <v>3</v>
      </c>
      <c r="H32" s="487">
        <f t="shared" si="5"/>
        <v>90</v>
      </c>
      <c r="I32" s="487">
        <v>40</v>
      </c>
      <c r="J32" s="289">
        <v>26</v>
      </c>
      <c r="K32" s="289"/>
      <c r="L32" s="289">
        <v>14</v>
      </c>
      <c r="M32" s="289">
        <v>50</v>
      </c>
      <c r="N32" s="289"/>
      <c r="O32" s="289"/>
      <c r="P32" s="308"/>
      <c r="Q32" s="308"/>
      <c r="R32" s="308"/>
      <c r="S32" s="308"/>
      <c r="T32" s="308"/>
      <c r="U32" s="308"/>
      <c r="V32" s="312"/>
      <c r="W32" s="284"/>
      <c r="X32" s="284"/>
      <c r="Y32" s="375"/>
      <c r="Z32" s="285"/>
      <c r="AA32" s="285"/>
      <c r="AB32" s="285"/>
      <c r="AC32" s="285"/>
      <c r="AD32" s="285"/>
      <c r="AE32" s="285"/>
      <c r="AF32" s="285"/>
      <c r="AG32" s="285"/>
      <c r="AH32" s="285"/>
      <c r="AI32" s="375"/>
      <c r="AJ32" s="285"/>
      <c r="AK32" s="285"/>
      <c r="AL32" s="285"/>
      <c r="AM32" s="285"/>
      <c r="AN32" s="285"/>
      <c r="AO32" s="285"/>
      <c r="AP32" s="285"/>
      <c r="AQ32" s="285"/>
      <c r="AR32" s="285"/>
      <c r="AS32" s="375"/>
      <c r="AT32" s="285"/>
      <c r="AU32" s="285"/>
      <c r="AV32" s="285"/>
      <c r="AW32" s="285"/>
      <c r="AX32" s="285"/>
      <c r="AY32" s="285"/>
      <c r="AZ32" s="285"/>
      <c r="BA32" s="285"/>
      <c r="BB32" s="285"/>
      <c r="BC32" s="375"/>
      <c r="BD32" s="285"/>
      <c r="BE32" s="285"/>
      <c r="BF32" s="285"/>
      <c r="BG32" s="285"/>
      <c r="BH32" s="285"/>
      <c r="BI32" s="285"/>
      <c r="BJ32" s="285"/>
      <c r="BK32" s="285"/>
      <c r="BL32" s="285"/>
      <c r="BM32" s="375"/>
      <c r="BN32" s="285"/>
      <c r="BO32" s="285"/>
      <c r="BP32" s="285"/>
      <c r="BQ32" s="285"/>
      <c r="BR32" s="285"/>
      <c r="BS32" s="285"/>
      <c r="BT32" s="285"/>
      <c r="BU32" s="286"/>
      <c r="BV32" s="380">
        <v>3</v>
      </c>
      <c r="BW32" s="96"/>
    </row>
    <row r="33" spans="1:75" s="88" customFormat="1" ht="40.5">
      <c r="A33" s="374" t="s">
        <v>481</v>
      </c>
      <c r="B33" s="278" t="s">
        <v>203</v>
      </c>
      <c r="C33" s="289">
        <v>8</v>
      </c>
      <c r="D33" s="289"/>
      <c r="E33" s="289"/>
      <c r="F33" s="289"/>
      <c r="G33" s="486">
        <f t="shared" si="6"/>
        <v>3</v>
      </c>
      <c r="H33" s="487">
        <f t="shared" si="5"/>
        <v>90</v>
      </c>
      <c r="I33" s="487">
        <v>38</v>
      </c>
      <c r="J33" s="289">
        <v>26</v>
      </c>
      <c r="K33" s="289"/>
      <c r="L33" s="289">
        <v>12</v>
      </c>
      <c r="M33" s="289">
        <v>52</v>
      </c>
      <c r="N33" s="289"/>
      <c r="O33" s="289"/>
      <c r="P33" s="308"/>
      <c r="Q33" s="308"/>
      <c r="R33" s="308"/>
      <c r="S33" s="308"/>
      <c r="T33" s="308"/>
      <c r="U33" s="308"/>
      <c r="V33" s="312"/>
      <c r="W33" s="284"/>
      <c r="X33" s="284"/>
      <c r="Y33" s="375"/>
      <c r="Z33" s="285"/>
      <c r="AA33" s="285"/>
      <c r="AB33" s="285"/>
      <c r="AC33" s="285"/>
      <c r="AD33" s="285"/>
      <c r="AE33" s="285"/>
      <c r="AF33" s="285"/>
      <c r="AG33" s="285"/>
      <c r="AH33" s="285"/>
      <c r="AI33" s="375"/>
      <c r="AJ33" s="285"/>
      <c r="AK33" s="285"/>
      <c r="AL33" s="285"/>
      <c r="AM33" s="285"/>
      <c r="AN33" s="285"/>
      <c r="AO33" s="285"/>
      <c r="AP33" s="285"/>
      <c r="AQ33" s="285"/>
      <c r="AR33" s="285"/>
      <c r="AS33" s="375"/>
      <c r="AT33" s="285"/>
      <c r="AU33" s="285"/>
      <c r="AV33" s="285"/>
      <c r="AW33" s="285"/>
      <c r="AX33" s="285"/>
      <c r="AY33" s="285"/>
      <c r="AZ33" s="285"/>
      <c r="BA33" s="285"/>
      <c r="BB33" s="285"/>
      <c r="BC33" s="375"/>
      <c r="BD33" s="285"/>
      <c r="BE33" s="285"/>
      <c r="BF33" s="285"/>
      <c r="BG33" s="285"/>
      <c r="BH33" s="285"/>
      <c r="BI33" s="285"/>
      <c r="BJ33" s="285"/>
      <c r="BK33" s="285"/>
      <c r="BL33" s="285"/>
      <c r="BM33" s="375"/>
      <c r="BN33" s="285"/>
      <c r="BO33" s="285"/>
      <c r="BP33" s="285"/>
      <c r="BQ33" s="285"/>
      <c r="BR33" s="285"/>
      <c r="BS33" s="285"/>
      <c r="BT33" s="285"/>
      <c r="BU33" s="286"/>
      <c r="BV33" s="380">
        <v>3</v>
      </c>
      <c r="BW33" s="96"/>
    </row>
    <row r="34" spans="1:75" s="88" customFormat="1" ht="40.5">
      <c r="A34" s="374" t="s">
        <v>204</v>
      </c>
      <c r="B34" s="278" t="s">
        <v>205</v>
      </c>
      <c r="C34" s="289"/>
      <c r="D34" s="289">
        <v>8</v>
      </c>
      <c r="E34" s="289"/>
      <c r="F34" s="289"/>
      <c r="G34" s="486">
        <f t="shared" si="6"/>
        <v>3</v>
      </c>
      <c r="H34" s="487">
        <f t="shared" ref="H34:H47" si="7">SUM(J34:M34)</f>
        <v>90</v>
      </c>
      <c r="I34" s="313">
        <v>28</v>
      </c>
      <c r="J34" s="314">
        <v>16</v>
      </c>
      <c r="K34" s="314"/>
      <c r="L34" s="314">
        <v>12</v>
      </c>
      <c r="M34" s="314">
        <v>62</v>
      </c>
      <c r="N34" s="314"/>
      <c r="O34" s="314"/>
      <c r="P34" s="314"/>
      <c r="Q34" s="315"/>
      <c r="R34" s="315"/>
      <c r="S34" s="314"/>
      <c r="T34" s="316"/>
      <c r="U34" s="316"/>
      <c r="V34" s="317"/>
      <c r="W34" s="318"/>
      <c r="X34" s="318"/>
      <c r="Y34" s="381"/>
      <c r="Z34" s="319"/>
      <c r="AA34" s="319"/>
      <c r="AB34" s="319"/>
      <c r="AC34" s="319"/>
      <c r="AD34" s="319"/>
      <c r="AE34" s="319"/>
      <c r="AF34" s="319"/>
      <c r="AG34" s="319"/>
      <c r="AH34" s="319"/>
      <c r="AI34" s="381"/>
      <c r="AJ34" s="319"/>
      <c r="AK34" s="319"/>
      <c r="AL34" s="319"/>
      <c r="AM34" s="319"/>
      <c r="AN34" s="319"/>
      <c r="AO34" s="319"/>
      <c r="AP34" s="319"/>
      <c r="AQ34" s="319"/>
      <c r="AR34" s="319"/>
      <c r="AS34" s="381"/>
      <c r="AT34" s="319"/>
      <c r="AU34" s="319"/>
      <c r="AV34" s="319"/>
      <c r="AW34" s="319"/>
      <c r="AX34" s="319"/>
      <c r="AY34" s="319"/>
      <c r="AZ34" s="319"/>
      <c r="BA34" s="319"/>
      <c r="BB34" s="319"/>
      <c r="BC34" s="381"/>
      <c r="BD34" s="319"/>
      <c r="BE34" s="319"/>
      <c r="BF34" s="319"/>
      <c r="BG34" s="319"/>
      <c r="BH34" s="319"/>
      <c r="BI34" s="319"/>
      <c r="BJ34" s="319"/>
      <c r="BK34" s="319"/>
      <c r="BL34" s="319"/>
      <c r="BM34" s="381"/>
      <c r="BN34" s="319"/>
      <c r="BO34" s="319"/>
      <c r="BP34" s="319"/>
      <c r="BQ34" s="319"/>
      <c r="BR34" s="319"/>
      <c r="BS34" s="319"/>
      <c r="BT34" s="319"/>
      <c r="BU34" s="320"/>
      <c r="BV34" s="382">
        <v>2</v>
      </c>
      <c r="BW34" s="96"/>
    </row>
    <row r="35" spans="1:75" ht="20.25">
      <c r="A35" s="374"/>
      <c r="B35" s="278" t="s">
        <v>206</v>
      </c>
      <c r="C35" s="289"/>
      <c r="D35" s="289"/>
      <c r="E35" s="289"/>
      <c r="F35" s="289"/>
      <c r="G35" s="486"/>
      <c r="H35" s="487">
        <v>45</v>
      </c>
      <c r="I35" s="313">
        <f>J35+K35+L35</f>
        <v>14</v>
      </c>
      <c r="J35" s="314">
        <v>8</v>
      </c>
      <c r="K35" s="314"/>
      <c r="L35" s="314">
        <v>6</v>
      </c>
      <c r="M35" s="314">
        <v>31</v>
      </c>
      <c r="N35" s="314"/>
      <c r="O35" s="314"/>
      <c r="P35" s="314"/>
      <c r="Q35" s="315"/>
      <c r="R35" s="315"/>
      <c r="S35" s="314"/>
      <c r="T35" s="316"/>
      <c r="U35" s="316"/>
      <c r="V35" s="317"/>
      <c r="W35" s="318"/>
      <c r="X35" s="318"/>
      <c r="Y35" s="381"/>
      <c r="Z35" s="319"/>
      <c r="AA35" s="319"/>
      <c r="AB35" s="319"/>
      <c r="AC35" s="319"/>
      <c r="AD35" s="319"/>
      <c r="AE35" s="319"/>
      <c r="AF35" s="319"/>
      <c r="AG35" s="319"/>
      <c r="AH35" s="319"/>
      <c r="AI35" s="381"/>
      <c r="AJ35" s="319"/>
      <c r="AK35" s="319"/>
      <c r="AL35" s="319"/>
      <c r="AM35" s="319"/>
      <c r="AN35" s="319"/>
      <c r="AO35" s="319"/>
      <c r="AP35" s="319"/>
      <c r="AQ35" s="319"/>
      <c r="AR35" s="319"/>
      <c r="AS35" s="381"/>
      <c r="AT35" s="319"/>
      <c r="AU35" s="319"/>
      <c r="AV35" s="319"/>
      <c r="AW35" s="319"/>
      <c r="AX35" s="319"/>
      <c r="AY35" s="319"/>
      <c r="AZ35" s="319"/>
      <c r="BA35" s="319"/>
      <c r="BB35" s="319"/>
      <c r="BC35" s="381"/>
      <c r="BD35" s="319"/>
      <c r="BE35" s="319"/>
      <c r="BF35" s="319"/>
      <c r="BG35" s="319"/>
      <c r="BH35" s="319"/>
      <c r="BI35" s="319"/>
      <c r="BJ35" s="319"/>
      <c r="BK35" s="319"/>
      <c r="BL35" s="319"/>
      <c r="BM35" s="381"/>
      <c r="BN35" s="319"/>
      <c r="BO35" s="319"/>
      <c r="BP35" s="319"/>
      <c r="BQ35" s="319"/>
      <c r="BR35" s="319"/>
      <c r="BS35" s="319"/>
      <c r="BT35" s="319"/>
      <c r="BU35" s="320"/>
      <c r="BV35" s="382"/>
      <c r="BW35" s="95"/>
    </row>
    <row r="36" spans="1:75" ht="42.75" customHeight="1">
      <c r="A36" s="374"/>
      <c r="B36" s="278" t="s">
        <v>207</v>
      </c>
      <c r="C36" s="289"/>
      <c r="D36" s="289"/>
      <c r="E36" s="289"/>
      <c r="F36" s="289"/>
      <c r="G36" s="486"/>
      <c r="H36" s="487">
        <v>45</v>
      </c>
      <c r="I36" s="313">
        <f>J36+K36+L36</f>
        <v>14</v>
      </c>
      <c r="J36" s="314">
        <v>8</v>
      </c>
      <c r="K36" s="314"/>
      <c r="L36" s="314">
        <v>6</v>
      </c>
      <c r="M36" s="314">
        <v>31</v>
      </c>
      <c r="N36" s="314"/>
      <c r="O36" s="314"/>
      <c r="P36" s="314"/>
      <c r="Q36" s="315"/>
      <c r="R36" s="315"/>
      <c r="S36" s="314"/>
      <c r="T36" s="316"/>
      <c r="U36" s="316"/>
      <c r="V36" s="317"/>
      <c r="W36" s="318"/>
      <c r="X36" s="318"/>
      <c r="Y36" s="381"/>
      <c r="Z36" s="319"/>
      <c r="AA36" s="319"/>
      <c r="AB36" s="319"/>
      <c r="AC36" s="319"/>
      <c r="AD36" s="319"/>
      <c r="AE36" s="319"/>
      <c r="AF36" s="319"/>
      <c r="AG36" s="319"/>
      <c r="AH36" s="319"/>
      <c r="AI36" s="381"/>
      <c r="AJ36" s="319"/>
      <c r="AK36" s="319"/>
      <c r="AL36" s="319"/>
      <c r="AM36" s="319"/>
      <c r="AN36" s="319"/>
      <c r="AO36" s="319"/>
      <c r="AP36" s="319"/>
      <c r="AQ36" s="319"/>
      <c r="AR36" s="319"/>
      <c r="AS36" s="381"/>
      <c r="AT36" s="319"/>
      <c r="AU36" s="319"/>
      <c r="AV36" s="319"/>
      <c r="AW36" s="319"/>
      <c r="AX36" s="319"/>
      <c r="AY36" s="319"/>
      <c r="AZ36" s="319"/>
      <c r="BA36" s="319"/>
      <c r="BB36" s="319"/>
      <c r="BC36" s="381"/>
      <c r="BD36" s="319"/>
      <c r="BE36" s="319"/>
      <c r="BF36" s="319"/>
      <c r="BG36" s="319"/>
      <c r="BH36" s="319"/>
      <c r="BI36" s="319"/>
      <c r="BJ36" s="319"/>
      <c r="BK36" s="319"/>
      <c r="BL36" s="319"/>
      <c r="BM36" s="381"/>
      <c r="BN36" s="319"/>
      <c r="BO36" s="319"/>
      <c r="BP36" s="319"/>
      <c r="BQ36" s="319"/>
      <c r="BR36" s="319"/>
      <c r="BS36" s="319"/>
      <c r="BT36" s="319"/>
      <c r="BU36" s="320"/>
      <c r="BV36" s="382"/>
      <c r="BW36" s="95"/>
    </row>
    <row r="37" spans="1:75" ht="40.5">
      <c r="A37" s="374" t="s">
        <v>208</v>
      </c>
      <c r="B37" s="278" t="s">
        <v>209</v>
      </c>
      <c r="C37" s="289"/>
      <c r="D37" s="289">
        <v>5</v>
      </c>
      <c r="E37" s="289"/>
      <c r="F37" s="289"/>
      <c r="G37" s="486">
        <f t="shared" si="6"/>
        <v>3</v>
      </c>
      <c r="H37" s="487">
        <f t="shared" si="7"/>
        <v>90</v>
      </c>
      <c r="I37" s="313">
        <f>J37+K37+L37</f>
        <v>46</v>
      </c>
      <c r="J37" s="314">
        <v>16</v>
      </c>
      <c r="K37" s="314"/>
      <c r="L37" s="314">
        <v>30</v>
      </c>
      <c r="M37" s="314">
        <v>44</v>
      </c>
      <c r="N37" s="289"/>
      <c r="O37" s="289"/>
      <c r="P37" s="289"/>
      <c r="Q37" s="321"/>
      <c r="R37" s="321"/>
      <c r="S37" s="289">
        <v>3</v>
      </c>
      <c r="T37" s="322"/>
      <c r="U37" s="322"/>
      <c r="V37" s="312"/>
      <c r="W37" s="284"/>
      <c r="X37" s="284"/>
      <c r="Y37" s="375"/>
      <c r="Z37" s="285"/>
      <c r="AA37" s="285"/>
      <c r="AB37" s="285"/>
      <c r="AC37" s="285"/>
      <c r="AD37" s="285"/>
      <c r="AE37" s="285"/>
      <c r="AF37" s="285"/>
      <c r="AG37" s="285"/>
      <c r="AH37" s="285"/>
      <c r="AI37" s="375"/>
      <c r="AJ37" s="285"/>
      <c r="AK37" s="285"/>
      <c r="AL37" s="285"/>
      <c r="AM37" s="285"/>
      <c r="AN37" s="285"/>
      <c r="AO37" s="285"/>
      <c r="AP37" s="285"/>
      <c r="AQ37" s="285"/>
      <c r="AR37" s="285"/>
      <c r="AS37" s="375"/>
      <c r="AT37" s="285"/>
      <c r="AU37" s="285"/>
      <c r="AV37" s="285"/>
      <c r="AW37" s="285"/>
      <c r="AX37" s="285"/>
      <c r="AY37" s="285"/>
      <c r="AZ37" s="285"/>
      <c r="BA37" s="285"/>
      <c r="BB37" s="285"/>
      <c r="BC37" s="375"/>
      <c r="BD37" s="285"/>
      <c r="BE37" s="285"/>
      <c r="BF37" s="285"/>
      <c r="BG37" s="285"/>
      <c r="BH37" s="285"/>
      <c r="BI37" s="285"/>
      <c r="BJ37" s="285"/>
      <c r="BK37" s="285"/>
      <c r="BL37" s="285"/>
      <c r="BM37" s="375"/>
      <c r="BN37" s="285"/>
      <c r="BO37" s="285"/>
      <c r="BP37" s="285"/>
      <c r="BQ37" s="285"/>
      <c r="BR37" s="285"/>
      <c r="BS37" s="285"/>
      <c r="BT37" s="285"/>
      <c r="BU37" s="286"/>
      <c r="BV37" s="380"/>
      <c r="BW37" s="95"/>
    </row>
    <row r="38" spans="1:75" s="88" customFormat="1" ht="40.5">
      <c r="A38" s="374" t="s">
        <v>210</v>
      </c>
      <c r="B38" s="278" t="s">
        <v>211</v>
      </c>
      <c r="C38" s="289"/>
      <c r="D38" s="289">
        <v>6</v>
      </c>
      <c r="E38" s="289"/>
      <c r="F38" s="289"/>
      <c r="G38" s="486">
        <f>H38/30</f>
        <v>3</v>
      </c>
      <c r="H38" s="487">
        <f t="shared" si="7"/>
        <v>90</v>
      </c>
      <c r="I38" s="487">
        <f>SUM(J38:L38)</f>
        <v>36</v>
      </c>
      <c r="J38" s="289"/>
      <c r="K38" s="289"/>
      <c r="L38" s="289">
        <v>36</v>
      </c>
      <c r="M38" s="289">
        <v>54</v>
      </c>
      <c r="N38" s="289"/>
      <c r="O38" s="289"/>
      <c r="P38" s="289"/>
      <c r="Q38" s="321"/>
      <c r="R38" s="321"/>
      <c r="S38" s="289"/>
      <c r="T38" s="322">
        <v>2</v>
      </c>
      <c r="U38" s="322"/>
      <c r="V38" s="312"/>
      <c r="W38" s="284"/>
      <c r="X38" s="284"/>
      <c r="Y38" s="375"/>
      <c r="Z38" s="285"/>
      <c r="AA38" s="285"/>
      <c r="AB38" s="285"/>
      <c r="AC38" s="285"/>
      <c r="AD38" s="285"/>
      <c r="AE38" s="285"/>
      <c r="AF38" s="285"/>
      <c r="AG38" s="285"/>
      <c r="AH38" s="285"/>
      <c r="AI38" s="375"/>
      <c r="AJ38" s="285"/>
      <c r="AK38" s="285"/>
      <c r="AL38" s="285"/>
      <c r="AM38" s="285"/>
      <c r="AN38" s="285"/>
      <c r="AO38" s="285"/>
      <c r="AP38" s="285"/>
      <c r="AQ38" s="285"/>
      <c r="AR38" s="285"/>
      <c r="AS38" s="375"/>
      <c r="AT38" s="285"/>
      <c r="AU38" s="285"/>
      <c r="AV38" s="285"/>
      <c r="AW38" s="285"/>
      <c r="AX38" s="285"/>
      <c r="AY38" s="285"/>
      <c r="AZ38" s="285"/>
      <c r="BA38" s="285"/>
      <c r="BB38" s="285"/>
      <c r="BC38" s="375"/>
      <c r="BD38" s="285"/>
      <c r="BE38" s="285"/>
      <c r="BF38" s="285"/>
      <c r="BG38" s="285"/>
      <c r="BH38" s="285"/>
      <c r="BI38" s="285"/>
      <c r="BJ38" s="285"/>
      <c r="BK38" s="285"/>
      <c r="BL38" s="285"/>
      <c r="BM38" s="375"/>
      <c r="BN38" s="285"/>
      <c r="BO38" s="285"/>
      <c r="BP38" s="285"/>
      <c r="BQ38" s="285"/>
      <c r="BR38" s="285"/>
      <c r="BS38" s="285"/>
      <c r="BT38" s="285"/>
      <c r="BU38" s="286"/>
      <c r="BV38" s="380"/>
      <c r="BW38" s="96"/>
    </row>
    <row r="39" spans="1:75" ht="101.25">
      <c r="A39" s="374" t="s">
        <v>212</v>
      </c>
      <c r="B39" s="278" t="s">
        <v>213</v>
      </c>
      <c r="C39" s="323" t="s">
        <v>214</v>
      </c>
      <c r="D39" s="289" t="s">
        <v>215</v>
      </c>
      <c r="E39" s="289">
        <v>2</v>
      </c>
      <c r="F39" s="289">
        <v>8</v>
      </c>
      <c r="G39" s="500">
        <v>48</v>
      </c>
      <c r="H39" s="501">
        <f t="shared" si="7"/>
        <v>1440</v>
      </c>
      <c r="I39" s="501">
        <v>652</v>
      </c>
      <c r="J39" s="314"/>
      <c r="K39" s="314"/>
      <c r="L39" s="314">
        <v>652</v>
      </c>
      <c r="M39" s="314">
        <v>788</v>
      </c>
      <c r="N39" s="289"/>
      <c r="O39" s="289">
        <v>4</v>
      </c>
      <c r="P39" s="289">
        <v>7</v>
      </c>
      <c r="Q39" s="324">
        <v>7</v>
      </c>
      <c r="R39" s="308">
        <v>6</v>
      </c>
      <c r="S39" s="289">
        <v>4</v>
      </c>
      <c r="T39" s="277">
        <v>4</v>
      </c>
      <c r="U39" s="322">
        <v>5</v>
      </c>
      <c r="V39" s="312"/>
      <c r="W39" s="284"/>
      <c r="X39" s="284"/>
      <c r="Y39" s="375"/>
      <c r="Z39" s="285"/>
      <c r="AA39" s="285"/>
      <c r="AB39" s="285"/>
      <c r="AC39" s="285"/>
      <c r="AD39" s="285"/>
      <c r="AE39" s="285"/>
      <c r="AF39" s="285"/>
      <c r="AG39" s="285"/>
      <c r="AH39" s="285"/>
      <c r="AI39" s="375"/>
      <c r="AJ39" s="285"/>
      <c r="AK39" s="285"/>
      <c r="AL39" s="285"/>
      <c r="AM39" s="285"/>
      <c r="AN39" s="285"/>
      <c r="AO39" s="285"/>
      <c r="AP39" s="285"/>
      <c r="AQ39" s="285"/>
      <c r="AR39" s="285"/>
      <c r="AS39" s="375"/>
      <c r="AT39" s="285"/>
      <c r="AU39" s="285"/>
      <c r="AV39" s="285"/>
      <c r="AW39" s="285"/>
      <c r="AX39" s="285"/>
      <c r="AY39" s="285"/>
      <c r="AZ39" s="285"/>
      <c r="BA39" s="285"/>
      <c r="BB39" s="285"/>
      <c r="BC39" s="375"/>
      <c r="BD39" s="285"/>
      <c r="BE39" s="285"/>
      <c r="BF39" s="285"/>
      <c r="BG39" s="285"/>
      <c r="BH39" s="285"/>
      <c r="BI39" s="285"/>
      <c r="BJ39" s="285"/>
      <c r="BK39" s="285"/>
      <c r="BL39" s="285"/>
      <c r="BM39" s="375"/>
      <c r="BN39" s="285"/>
      <c r="BO39" s="285"/>
      <c r="BP39" s="285"/>
      <c r="BQ39" s="285"/>
      <c r="BR39" s="285"/>
      <c r="BS39" s="285"/>
      <c r="BT39" s="285"/>
      <c r="BU39" s="286"/>
      <c r="BV39" s="382">
        <v>3</v>
      </c>
      <c r="BW39" s="95"/>
    </row>
    <row r="40" spans="1:75" s="88" customFormat="1" ht="40.5">
      <c r="A40" s="374" t="s">
        <v>216</v>
      </c>
      <c r="B40" s="290" t="s">
        <v>217</v>
      </c>
      <c r="C40" s="293">
        <v>1</v>
      </c>
      <c r="D40" s="325"/>
      <c r="E40" s="325"/>
      <c r="F40" s="326"/>
      <c r="G40" s="486">
        <v>4</v>
      </c>
      <c r="H40" s="487">
        <f t="shared" si="7"/>
        <v>120</v>
      </c>
      <c r="I40" s="487">
        <v>60</v>
      </c>
      <c r="J40" s="327"/>
      <c r="K40" s="327"/>
      <c r="L40" s="327">
        <v>60</v>
      </c>
      <c r="M40" s="328">
        <v>60</v>
      </c>
      <c r="N40" s="329"/>
      <c r="O40" s="327">
        <v>4</v>
      </c>
      <c r="P40" s="328"/>
      <c r="Q40" s="327"/>
      <c r="R40" s="327"/>
      <c r="S40" s="327"/>
      <c r="T40" s="327"/>
      <c r="U40" s="327"/>
      <c r="V40" s="330"/>
      <c r="W40" s="331"/>
      <c r="X40" s="331"/>
      <c r="Y40" s="383"/>
      <c r="Z40" s="332"/>
      <c r="AA40" s="332"/>
      <c r="AB40" s="332"/>
      <c r="AC40" s="332"/>
      <c r="AD40" s="332"/>
      <c r="AE40" s="332"/>
      <c r="AF40" s="332"/>
      <c r="AG40" s="332"/>
      <c r="AH40" s="332"/>
      <c r="AI40" s="383"/>
      <c r="AJ40" s="332"/>
      <c r="AK40" s="332"/>
      <c r="AL40" s="332"/>
      <c r="AM40" s="332"/>
      <c r="AN40" s="332"/>
      <c r="AO40" s="332"/>
      <c r="AP40" s="332"/>
      <c r="AQ40" s="332"/>
      <c r="AR40" s="332"/>
      <c r="AS40" s="383"/>
      <c r="AT40" s="332"/>
      <c r="AU40" s="332"/>
      <c r="AV40" s="332"/>
      <c r="AW40" s="332"/>
      <c r="AX40" s="332"/>
      <c r="AY40" s="332"/>
      <c r="AZ40" s="332"/>
      <c r="BA40" s="332"/>
      <c r="BB40" s="332"/>
      <c r="BC40" s="383"/>
      <c r="BD40" s="332"/>
      <c r="BE40" s="332"/>
      <c r="BF40" s="332"/>
      <c r="BG40" s="332"/>
      <c r="BH40" s="332"/>
      <c r="BI40" s="332"/>
      <c r="BJ40" s="332"/>
      <c r="BK40" s="332"/>
      <c r="BL40" s="332"/>
      <c r="BM40" s="383"/>
      <c r="BN40" s="332"/>
      <c r="BO40" s="332"/>
      <c r="BP40" s="332"/>
      <c r="BQ40" s="332"/>
      <c r="BR40" s="332"/>
      <c r="BS40" s="332"/>
      <c r="BT40" s="332"/>
      <c r="BU40" s="332"/>
      <c r="BV40" s="384"/>
      <c r="BW40" s="96"/>
    </row>
    <row r="41" spans="1:75" s="88" customFormat="1" ht="60.75">
      <c r="A41" s="374" t="s">
        <v>218</v>
      </c>
      <c r="B41" s="278" t="s">
        <v>219</v>
      </c>
      <c r="C41" s="289"/>
      <c r="D41" s="289">
        <v>6</v>
      </c>
      <c r="E41" s="289"/>
      <c r="F41" s="289">
        <v>6</v>
      </c>
      <c r="G41" s="486">
        <v>6</v>
      </c>
      <c r="H41" s="487">
        <v>180</v>
      </c>
      <c r="I41" s="487">
        <v>72</v>
      </c>
      <c r="J41" s="289"/>
      <c r="K41" s="289"/>
      <c r="L41" s="289">
        <v>72</v>
      </c>
      <c r="M41" s="289">
        <v>108</v>
      </c>
      <c r="N41" s="289"/>
      <c r="O41" s="289"/>
      <c r="P41" s="289"/>
      <c r="Q41" s="324"/>
      <c r="R41" s="308"/>
      <c r="S41" s="289"/>
      <c r="T41" s="277">
        <v>4</v>
      </c>
      <c r="U41" s="322"/>
      <c r="V41" s="312"/>
      <c r="W41" s="284"/>
      <c r="X41" s="284"/>
      <c r="Y41" s="375"/>
      <c r="Z41" s="285"/>
      <c r="AA41" s="285"/>
      <c r="AB41" s="285"/>
      <c r="AC41" s="285"/>
      <c r="AD41" s="285"/>
      <c r="AE41" s="285"/>
      <c r="AF41" s="285"/>
      <c r="AG41" s="285"/>
      <c r="AH41" s="285"/>
      <c r="AI41" s="375"/>
      <c r="AJ41" s="285"/>
      <c r="AK41" s="285"/>
      <c r="AL41" s="285"/>
      <c r="AM41" s="285"/>
      <c r="AN41" s="285"/>
      <c r="AO41" s="285"/>
      <c r="AP41" s="285"/>
      <c r="AQ41" s="285"/>
      <c r="AR41" s="285"/>
      <c r="AS41" s="375"/>
      <c r="AT41" s="285"/>
      <c r="AU41" s="285"/>
      <c r="AV41" s="285"/>
      <c r="AW41" s="285"/>
      <c r="AX41" s="285"/>
      <c r="AY41" s="285"/>
      <c r="AZ41" s="285"/>
      <c r="BA41" s="285"/>
      <c r="BB41" s="285"/>
      <c r="BC41" s="375"/>
      <c r="BD41" s="285"/>
      <c r="BE41" s="285"/>
      <c r="BF41" s="285"/>
      <c r="BG41" s="285"/>
      <c r="BH41" s="285"/>
      <c r="BI41" s="285"/>
      <c r="BJ41" s="285"/>
      <c r="BK41" s="285"/>
      <c r="BL41" s="285"/>
      <c r="BM41" s="375"/>
      <c r="BN41" s="285"/>
      <c r="BO41" s="285"/>
      <c r="BP41" s="285"/>
      <c r="BQ41" s="285"/>
      <c r="BR41" s="285"/>
      <c r="BS41" s="285"/>
      <c r="BT41" s="285"/>
      <c r="BU41" s="286"/>
      <c r="BV41" s="380"/>
      <c r="BW41" s="96"/>
    </row>
    <row r="42" spans="1:75" ht="40.5">
      <c r="A42" s="374" t="s">
        <v>220</v>
      </c>
      <c r="B42" s="278" t="s">
        <v>221</v>
      </c>
      <c r="C42" s="289">
        <v>7</v>
      </c>
      <c r="D42" s="289"/>
      <c r="E42" s="289"/>
      <c r="F42" s="289"/>
      <c r="G42" s="486">
        <f t="shared" si="6"/>
        <v>3</v>
      </c>
      <c r="H42" s="487">
        <f t="shared" si="7"/>
        <v>90</v>
      </c>
      <c r="I42" s="487">
        <v>30</v>
      </c>
      <c r="J42" s="289">
        <v>16</v>
      </c>
      <c r="K42" s="289"/>
      <c r="L42" s="289">
        <v>14</v>
      </c>
      <c r="M42" s="289">
        <v>60</v>
      </c>
      <c r="N42" s="289"/>
      <c r="O42" s="289"/>
      <c r="P42" s="289"/>
      <c r="Q42" s="324"/>
      <c r="R42" s="308"/>
      <c r="S42" s="289"/>
      <c r="T42" s="277"/>
      <c r="U42" s="322">
        <v>2</v>
      </c>
      <c r="V42" s="312"/>
      <c r="W42" s="284"/>
      <c r="X42" s="284"/>
      <c r="Y42" s="375"/>
      <c r="Z42" s="285"/>
      <c r="AA42" s="285"/>
      <c r="AB42" s="285"/>
      <c r="AC42" s="285"/>
      <c r="AD42" s="285"/>
      <c r="AE42" s="285"/>
      <c r="AF42" s="285"/>
      <c r="AG42" s="285"/>
      <c r="AH42" s="285"/>
      <c r="AI42" s="375"/>
      <c r="AJ42" s="285"/>
      <c r="AK42" s="285"/>
      <c r="AL42" s="285"/>
      <c r="AM42" s="285"/>
      <c r="AN42" s="285"/>
      <c r="AO42" s="285"/>
      <c r="AP42" s="285"/>
      <c r="AQ42" s="285"/>
      <c r="AR42" s="285"/>
      <c r="AS42" s="375"/>
      <c r="AT42" s="285"/>
      <c r="AU42" s="285"/>
      <c r="AV42" s="285"/>
      <c r="AW42" s="285"/>
      <c r="AX42" s="285"/>
      <c r="AY42" s="285"/>
      <c r="AZ42" s="285"/>
      <c r="BA42" s="285"/>
      <c r="BB42" s="285"/>
      <c r="BC42" s="375"/>
      <c r="BD42" s="285"/>
      <c r="BE42" s="285"/>
      <c r="BF42" s="285"/>
      <c r="BG42" s="285"/>
      <c r="BH42" s="285"/>
      <c r="BI42" s="285"/>
      <c r="BJ42" s="285"/>
      <c r="BK42" s="285"/>
      <c r="BL42" s="285"/>
      <c r="BM42" s="375"/>
      <c r="BN42" s="285"/>
      <c r="BO42" s="285"/>
      <c r="BP42" s="285"/>
      <c r="BQ42" s="285"/>
      <c r="BR42" s="285"/>
      <c r="BS42" s="285"/>
      <c r="BT42" s="285"/>
      <c r="BU42" s="286"/>
      <c r="BV42" s="380"/>
      <c r="BW42" s="101"/>
    </row>
    <row r="43" spans="1:75" s="88" customFormat="1" ht="39" customHeight="1">
      <c r="A43" s="374" t="s">
        <v>222</v>
      </c>
      <c r="B43" s="278" t="s">
        <v>223</v>
      </c>
      <c r="C43" s="289"/>
      <c r="D43" s="289">
        <v>1</v>
      </c>
      <c r="E43" s="289"/>
      <c r="F43" s="289"/>
      <c r="G43" s="486">
        <f>H43/30</f>
        <v>3</v>
      </c>
      <c r="H43" s="487">
        <f t="shared" si="7"/>
        <v>90</v>
      </c>
      <c r="I43" s="487">
        <v>44</v>
      </c>
      <c r="J43" s="289"/>
      <c r="K43" s="289"/>
      <c r="L43" s="289">
        <v>44</v>
      </c>
      <c r="M43" s="289">
        <v>46</v>
      </c>
      <c r="N43" s="289"/>
      <c r="O43" s="289">
        <v>3</v>
      </c>
      <c r="P43" s="289"/>
      <c r="Q43" s="324"/>
      <c r="R43" s="308"/>
      <c r="S43" s="289"/>
      <c r="T43" s="277"/>
      <c r="U43" s="322"/>
      <c r="V43" s="312"/>
      <c r="W43" s="284"/>
      <c r="X43" s="284"/>
      <c r="Y43" s="375"/>
      <c r="Z43" s="285"/>
      <c r="AA43" s="285"/>
      <c r="AB43" s="285"/>
      <c r="AC43" s="285"/>
      <c r="AD43" s="285"/>
      <c r="AE43" s="285"/>
      <c r="AF43" s="285"/>
      <c r="AG43" s="285"/>
      <c r="AH43" s="285"/>
      <c r="AI43" s="375"/>
      <c r="AJ43" s="285"/>
      <c r="AK43" s="285"/>
      <c r="AL43" s="285"/>
      <c r="AM43" s="285"/>
      <c r="AN43" s="285"/>
      <c r="AO43" s="285"/>
      <c r="AP43" s="285"/>
      <c r="AQ43" s="285"/>
      <c r="AR43" s="285"/>
      <c r="AS43" s="375"/>
      <c r="AT43" s="285"/>
      <c r="AU43" s="285"/>
      <c r="AV43" s="285"/>
      <c r="AW43" s="285"/>
      <c r="AX43" s="285"/>
      <c r="AY43" s="285"/>
      <c r="AZ43" s="285"/>
      <c r="BA43" s="285"/>
      <c r="BB43" s="285"/>
      <c r="BC43" s="375"/>
      <c r="BD43" s="285"/>
      <c r="BE43" s="285"/>
      <c r="BF43" s="285"/>
      <c r="BG43" s="285"/>
      <c r="BH43" s="285"/>
      <c r="BI43" s="285"/>
      <c r="BJ43" s="285"/>
      <c r="BK43" s="285"/>
      <c r="BL43" s="285"/>
      <c r="BM43" s="375"/>
      <c r="BN43" s="285"/>
      <c r="BO43" s="285"/>
      <c r="BP43" s="285"/>
      <c r="BQ43" s="285"/>
      <c r="BR43" s="285"/>
      <c r="BS43" s="285"/>
      <c r="BT43" s="285"/>
      <c r="BU43" s="286"/>
      <c r="BV43" s="380"/>
      <c r="BW43" s="102"/>
    </row>
    <row r="44" spans="1:75" ht="30" customHeight="1">
      <c r="A44" s="374" t="s">
        <v>224</v>
      </c>
      <c r="B44" s="278" t="s">
        <v>476</v>
      </c>
      <c r="C44" s="333">
        <v>8</v>
      </c>
      <c r="D44" s="333"/>
      <c r="E44" s="333"/>
      <c r="F44" s="333"/>
      <c r="G44" s="486">
        <f>H44/30</f>
        <v>3</v>
      </c>
      <c r="H44" s="487">
        <f t="shared" si="7"/>
        <v>90</v>
      </c>
      <c r="I44" s="487">
        <v>40</v>
      </c>
      <c r="J44" s="333">
        <v>26</v>
      </c>
      <c r="K44" s="333"/>
      <c r="L44" s="333">
        <v>14</v>
      </c>
      <c r="M44" s="333">
        <v>50</v>
      </c>
      <c r="N44" s="333"/>
      <c r="O44" s="333"/>
      <c r="P44" s="333"/>
      <c r="Q44" s="334"/>
      <c r="R44" s="334"/>
      <c r="S44" s="333"/>
      <c r="T44" s="335"/>
      <c r="U44" s="335"/>
      <c r="V44" s="336"/>
      <c r="W44" s="331"/>
      <c r="X44" s="331"/>
      <c r="Y44" s="383"/>
      <c r="Z44" s="337"/>
      <c r="AA44" s="337"/>
      <c r="AB44" s="337"/>
      <c r="AC44" s="337"/>
      <c r="AD44" s="337"/>
      <c r="AE44" s="337"/>
      <c r="AF44" s="337"/>
      <c r="AG44" s="337"/>
      <c r="AH44" s="337"/>
      <c r="AI44" s="383"/>
      <c r="AJ44" s="337"/>
      <c r="AK44" s="337"/>
      <c r="AL44" s="337"/>
      <c r="AM44" s="337"/>
      <c r="AN44" s="337"/>
      <c r="AO44" s="337"/>
      <c r="AP44" s="337"/>
      <c r="AQ44" s="337"/>
      <c r="AR44" s="337"/>
      <c r="AS44" s="383"/>
      <c r="AT44" s="337"/>
      <c r="AU44" s="337"/>
      <c r="AV44" s="337"/>
      <c r="AW44" s="337"/>
      <c r="AX44" s="337"/>
      <c r="AY44" s="337"/>
      <c r="AZ44" s="337"/>
      <c r="BA44" s="337"/>
      <c r="BB44" s="337"/>
      <c r="BC44" s="383"/>
      <c r="BD44" s="337"/>
      <c r="BE44" s="337"/>
      <c r="BF44" s="337"/>
      <c r="BG44" s="337"/>
      <c r="BH44" s="337"/>
      <c r="BI44" s="337"/>
      <c r="BJ44" s="337"/>
      <c r="BK44" s="337"/>
      <c r="BL44" s="337"/>
      <c r="BM44" s="383"/>
      <c r="BN44" s="337"/>
      <c r="BO44" s="337"/>
      <c r="BP44" s="337"/>
      <c r="BQ44" s="337"/>
      <c r="BR44" s="337"/>
      <c r="BS44" s="337"/>
      <c r="BT44" s="337"/>
      <c r="BU44" s="338"/>
      <c r="BV44" s="385">
        <v>3</v>
      </c>
      <c r="BW44" s="101"/>
    </row>
    <row r="45" spans="1:75" ht="39" customHeight="1">
      <c r="A45" s="374" t="s">
        <v>225</v>
      </c>
      <c r="B45" s="278" t="s">
        <v>226</v>
      </c>
      <c r="C45" s="289"/>
      <c r="D45" s="289">
        <v>7</v>
      </c>
      <c r="E45" s="289"/>
      <c r="F45" s="289"/>
      <c r="G45" s="486">
        <f>H45/30</f>
        <v>3</v>
      </c>
      <c r="H45" s="487">
        <f t="shared" si="7"/>
        <v>90</v>
      </c>
      <c r="I45" s="487">
        <v>30</v>
      </c>
      <c r="J45" s="314"/>
      <c r="K45" s="314"/>
      <c r="L45" s="314">
        <v>30</v>
      </c>
      <c r="M45" s="289">
        <v>60</v>
      </c>
      <c r="N45" s="289"/>
      <c r="O45" s="289"/>
      <c r="P45" s="289"/>
      <c r="Q45" s="321"/>
      <c r="R45" s="321"/>
      <c r="S45" s="289"/>
      <c r="T45" s="322"/>
      <c r="U45" s="322">
        <v>2</v>
      </c>
      <c r="V45" s="312"/>
      <c r="W45" s="284"/>
      <c r="X45" s="284"/>
      <c r="Y45" s="375"/>
      <c r="Z45" s="285"/>
      <c r="AA45" s="285"/>
      <c r="AB45" s="285"/>
      <c r="AC45" s="285"/>
      <c r="AD45" s="285"/>
      <c r="AE45" s="285"/>
      <c r="AF45" s="285"/>
      <c r="AG45" s="285"/>
      <c r="AH45" s="285"/>
      <c r="AI45" s="375"/>
      <c r="AJ45" s="285"/>
      <c r="AK45" s="285"/>
      <c r="AL45" s="285"/>
      <c r="AM45" s="285"/>
      <c r="AN45" s="285"/>
      <c r="AO45" s="285"/>
      <c r="AP45" s="285"/>
      <c r="AQ45" s="285"/>
      <c r="AR45" s="285"/>
      <c r="AS45" s="375"/>
      <c r="AT45" s="285"/>
      <c r="AU45" s="285"/>
      <c r="AV45" s="285"/>
      <c r="AW45" s="285"/>
      <c r="AX45" s="285"/>
      <c r="AY45" s="285"/>
      <c r="AZ45" s="285"/>
      <c r="BA45" s="285"/>
      <c r="BB45" s="285"/>
      <c r="BC45" s="375"/>
      <c r="BD45" s="285"/>
      <c r="BE45" s="285"/>
      <c r="BF45" s="285"/>
      <c r="BG45" s="285"/>
      <c r="BH45" s="285"/>
      <c r="BI45" s="285"/>
      <c r="BJ45" s="285"/>
      <c r="BK45" s="285"/>
      <c r="BL45" s="285"/>
      <c r="BM45" s="375"/>
      <c r="BN45" s="285"/>
      <c r="BO45" s="285"/>
      <c r="BP45" s="285"/>
      <c r="BQ45" s="285"/>
      <c r="BR45" s="285"/>
      <c r="BS45" s="285"/>
      <c r="BT45" s="285"/>
      <c r="BU45" s="286"/>
      <c r="BV45" s="380"/>
      <c r="BW45" s="101"/>
    </row>
    <row r="46" spans="1:75" ht="66" customHeight="1">
      <c r="A46" s="386" t="s">
        <v>227</v>
      </c>
      <c r="B46" s="339" t="s">
        <v>228</v>
      </c>
      <c r="C46" s="324" t="s">
        <v>229</v>
      </c>
      <c r="D46" s="324">
        <v>2</v>
      </c>
      <c r="E46" s="340">
        <v>4</v>
      </c>
      <c r="F46" s="324"/>
      <c r="G46" s="486">
        <f>H46/30</f>
        <v>18</v>
      </c>
      <c r="H46" s="501">
        <f>SUM(J46:M46)</f>
        <v>540</v>
      </c>
      <c r="I46" s="503">
        <v>226</v>
      </c>
      <c r="J46" s="341"/>
      <c r="K46" s="341"/>
      <c r="L46" s="341">
        <v>226</v>
      </c>
      <c r="M46" s="341">
        <v>314</v>
      </c>
      <c r="N46" s="341"/>
      <c r="O46" s="341"/>
      <c r="P46" s="342">
        <v>6</v>
      </c>
      <c r="Q46" s="324">
        <v>2</v>
      </c>
      <c r="R46" s="324">
        <v>3</v>
      </c>
      <c r="S46" s="324">
        <v>2</v>
      </c>
      <c r="T46" s="324"/>
      <c r="U46" s="324"/>
      <c r="V46" s="343"/>
      <c r="W46" s="284"/>
      <c r="X46" s="284"/>
      <c r="Y46" s="375"/>
      <c r="Z46" s="344"/>
      <c r="AA46" s="344"/>
      <c r="AB46" s="344"/>
      <c r="AC46" s="344"/>
      <c r="AD46" s="344"/>
      <c r="AE46" s="344"/>
      <c r="AF46" s="344"/>
      <c r="AG46" s="344"/>
      <c r="AH46" s="344"/>
      <c r="AI46" s="375"/>
      <c r="AJ46" s="344"/>
      <c r="AK46" s="344"/>
      <c r="AL46" s="344"/>
      <c r="AM46" s="344"/>
      <c r="AN46" s="344"/>
      <c r="AO46" s="344"/>
      <c r="AP46" s="344"/>
      <c r="AQ46" s="344"/>
      <c r="AR46" s="344"/>
      <c r="AS46" s="375"/>
      <c r="AT46" s="344"/>
      <c r="AU46" s="344"/>
      <c r="AV46" s="344"/>
      <c r="AW46" s="344"/>
      <c r="AX46" s="344"/>
      <c r="AY46" s="344"/>
      <c r="AZ46" s="344"/>
      <c r="BA46" s="344"/>
      <c r="BB46" s="344"/>
      <c r="BC46" s="375"/>
      <c r="BD46" s="344"/>
      <c r="BE46" s="344"/>
      <c r="BF46" s="344"/>
      <c r="BG46" s="344"/>
      <c r="BH46" s="344"/>
      <c r="BI46" s="344"/>
      <c r="BJ46" s="344"/>
      <c r="BK46" s="344"/>
      <c r="BL46" s="344"/>
      <c r="BM46" s="375"/>
      <c r="BN46" s="344"/>
      <c r="BO46" s="344"/>
      <c r="BP46" s="344"/>
      <c r="BQ46" s="344"/>
      <c r="BR46" s="344"/>
      <c r="BS46" s="344"/>
      <c r="BT46" s="344"/>
      <c r="BU46" s="345"/>
      <c r="BV46" s="387"/>
      <c r="BW46" s="101"/>
    </row>
    <row r="47" spans="1:75" ht="39" customHeight="1">
      <c r="A47" s="464" t="s">
        <v>230</v>
      </c>
      <c r="B47" s="465" t="s">
        <v>231</v>
      </c>
      <c r="C47" s="466"/>
      <c r="D47" s="467">
        <v>6</v>
      </c>
      <c r="E47" s="467"/>
      <c r="F47" s="467"/>
      <c r="G47" s="502">
        <f>H47/30</f>
        <v>3</v>
      </c>
      <c r="H47" s="496">
        <f t="shared" si="7"/>
        <v>90</v>
      </c>
      <c r="I47" s="504">
        <f>SUM(J47:L47)</f>
        <v>0</v>
      </c>
      <c r="J47" s="467"/>
      <c r="K47" s="467"/>
      <c r="L47" s="467"/>
      <c r="M47" s="464">
        <v>90</v>
      </c>
      <c r="N47" s="467"/>
      <c r="O47" s="467"/>
      <c r="P47" s="467"/>
      <c r="Q47" s="467"/>
      <c r="R47" s="467"/>
      <c r="S47" s="467"/>
      <c r="T47" s="467"/>
      <c r="U47" s="467"/>
      <c r="V47" s="495"/>
      <c r="W47" s="505"/>
      <c r="X47" s="505"/>
      <c r="Y47" s="505"/>
      <c r="Z47" s="506"/>
      <c r="AA47" s="506"/>
      <c r="AB47" s="506"/>
      <c r="AC47" s="506"/>
      <c r="AD47" s="506"/>
      <c r="AE47" s="506"/>
      <c r="AF47" s="506"/>
      <c r="AG47" s="506"/>
      <c r="AH47" s="506"/>
      <c r="AI47" s="505"/>
      <c r="AJ47" s="506"/>
      <c r="AK47" s="506"/>
      <c r="AL47" s="506"/>
      <c r="AM47" s="506"/>
      <c r="AN47" s="506"/>
      <c r="AO47" s="506"/>
      <c r="AP47" s="506"/>
      <c r="AQ47" s="506"/>
      <c r="AR47" s="506"/>
      <c r="AS47" s="505"/>
      <c r="AT47" s="506"/>
      <c r="AU47" s="506"/>
      <c r="AV47" s="506"/>
      <c r="AW47" s="506"/>
      <c r="AX47" s="506"/>
      <c r="AY47" s="506"/>
      <c r="AZ47" s="506"/>
      <c r="BA47" s="506"/>
      <c r="BB47" s="506"/>
      <c r="BC47" s="505"/>
      <c r="BD47" s="506"/>
      <c r="BE47" s="506"/>
      <c r="BF47" s="506"/>
      <c r="BG47" s="506"/>
      <c r="BH47" s="506"/>
      <c r="BI47" s="506"/>
      <c r="BJ47" s="506"/>
      <c r="BK47" s="506"/>
      <c r="BL47" s="506"/>
      <c r="BM47" s="505"/>
      <c r="BN47" s="506"/>
      <c r="BO47" s="506"/>
      <c r="BP47" s="506"/>
      <c r="BQ47" s="506"/>
      <c r="BR47" s="506"/>
      <c r="BS47" s="506"/>
      <c r="BT47" s="506"/>
      <c r="BU47" s="506"/>
      <c r="BV47" s="467"/>
      <c r="BW47" s="95"/>
    </row>
    <row r="48" spans="1:75" ht="45" customHeight="1">
      <c r="A48" s="464" t="s">
        <v>232</v>
      </c>
      <c r="B48" s="468" t="s">
        <v>129</v>
      </c>
      <c r="C48" s="469"/>
      <c r="D48" s="469">
        <v>8</v>
      </c>
      <c r="E48" s="469"/>
      <c r="F48" s="469"/>
      <c r="G48" s="502">
        <v>6</v>
      </c>
      <c r="H48" s="496">
        <v>180</v>
      </c>
      <c r="I48" s="504"/>
      <c r="J48" s="469"/>
      <c r="K48" s="469"/>
      <c r="L48" s="469"/>
      <c r="M48" s="469">
        <v>180</v>
      </c>
      <c r="N48" s="469"/>
      <c r="O48" s="469"/>
      <c r="P48" s="464"/>
      <c r="Q48" s="469"/>
      <c r="R48" s="469"/>
      <c r="S48" s="469"/>
      <c r="T48" s="469"/>
      <c r="U48" s="469"/>
      <c r="V48" s="495"/>
      <c r="W48" s="505"/>
      <c r="X48" s="505"/>
      <c r="Y48" s="505"/>
      <c r="Z48" s="506"/>
      <c r="AA48" s="506"/>
      <c r="AB48" s="506"/>
      <c r="AC48" s="506"/>
      <c r="AD48" s="506"/>
      <c r="AE48" s="506"/>
      <c r="AF48" s="506"/>
      <c r="AG48" s="506"/>
      <c r="AH48" s="506"/>
      <c r="AI48" s="505"/>
      <c r="AJ48" s="506"/>
      <c r="AK48" s="506"/>
      <c r="AL48" s="506"/>
      <c r="AM48" s="506"/>
      <c r="AN48" s="506"/>
      <c r="AO48" s="506"/>
      <c r="AP48" s="506"/>
      <c r="AQ48" s="506"/>
      <c r="AR48" s="506"/>
      <c r="AS48" s="505"/>
      <c r="AT48" s="506"/>
      <c r="AU48" s="506"/>
      <c r="AV48" s="506"/>
      <c r="AW48" s="506"/>
      <c r="AX48" s="506"/>
      <c r="AY48" s="506"/>
      <c r="AZ48" s="506"/>
      <c r="BA48" s="506"/>
      <c r="BB48" s="506"/>
      <c r="BC48" s="505"/>
      <c r="BD48" s="506"/>
      <c r="BE48" s="506"/>
      <c r="BF48" s="506"/>
      <c r="BG48" s="506"/>
      <c r="BH48" s="506"/>
      <c r="BI48" s="506"/>
      <c r="BJ48" s="506"/>
      <c r="BK48" s="506"/>
      <c r="BL48" s="506"/>
      <c r="BM48" s="505"/>
      <c r="BN48" s="506"/>
      <c r="BO48" s="506"/>
      <c r="BP48" s="506"/>
      <c r="BQ48" s="506"/>
      <c r="BR48" s="506"/>
      <c r="BS48" s="506"/>
      <c r="BT48" s="506"/>
      <c r="BU48" s="506"/>
      <c r="BV48" s="469"/>
      <c r="BW48" s="95"/>
    </row>
    <row r="49" spans="1:80" ht="42" customHeight="1">
      <c r="A49" s="464" t="s">
        <v>233</v>
      </c>
      <c r="B49" s="468" t="s">
        <v>130</v>
      </c>
      <c r="C49" s="469"/>
      <c r="D49" s="469">
        <v>8</v>
      </c>
      <c r="E49" s="469"/>
      <c r="F49" s="469"/>
      <c r="G49" s="502">
        <f>H49/30</f>
        <v>3</v>
      </c>
      <c r="H49" s="487">
        <f>SUM(J49:M49)</f>
        <v>90</v>
      </c>
      <c r="I49" s="491">
        <f>SUM(J49:L49)</f>
        <v>0</v>
      </c>
      <c r="J49" s="292"/>
      <c r="K49" s="292"/>
      <c r="L49" s="292"/>
      <c r="M49" s="292">
        <v>90</v>
      </c>
      <c r="N49" s="292"/>
      <c r="O49" s="292"/>
      <c r="P49" s="293"/>
      <c r="Q49" s="292"/>
      <c r="R49" s="292"/>
      <c r="S49" s="292"/>
      <c r="T49" s="292"/>
      <c r="U49" s="292"/>
      <c r="V49" s="312"/>
      <c r="W49" s="284"/>
      <c r="X49" s="284"/>
      <c r="Y49" s="375"/>
      <c r="Z49" s="285"/>
      <c r="AA49" s="285"/>
      <c r="AB49" s="285"/>
      <c r="AC49" s="285"/>
      <c r="AD49" s="285"/>
      <c r="AE49" s="285"/>
      <c r="AF49" s="285"/>
      <c r="AG49" s="285"/>
      <c r="AH49" s="285"/>
      <c r="AI49" s="375"/>
      <c r="AJ49" s="285"/>
      <c r="AK49" s="285"/>
      <c r="AL49" s="285"/>
      <c r="AM49" s="285"/>
      <c r="AN49" s="285"/>
      <c r="AO49" s="285"/>
      <c r="AP49" s="285"/>
      <c r="AQ49" s="285"/>
      <c r="AR49" s="285"/>
      <c r="AS49" s="375"/>
      <c r="AT49" s="285"/>
      <c r="AU49" s="285"/>
      <c r="AV49" s="285"/>
      <c r="AW49" s="285"/>
      <c r="AX49" s="285"/>
      <c r="AY49" s="285"/>
      <c r="AZ49" s="285"/>
      <c r="BA49" s="285"/>
      <c r="BB49" s="285"/>
      <c r="BC49" s="375"/>
      <c r="BD49" s="285"/>
      <c r="BE49" s="285"/>
      <c r="BF49" s="285"/>
      <c r="BG49" s="285"/>
      <c r="BH49" s="285"/>
      <c r="BI49" s="285"/>
      <c r="BJ49" s="285"/>
      <c r="BK49" s="285"/>
      <c r="BL49" s="285"/>
      <c r="BM49" s="375"/>
      <c r="BN49" s="285"/>
      <c r="BO49" s="285"/>
      <c r="BP49" s="285"/>
      <c r="BQ49" s="285"/>
      <c r="BR49" s="285"/>
      <c r="BS49" s="285"/>
      <c r="BT49" s="285"/>
      <c r="BU49" s="286"/>
      <c r="BV49" s="388"/>
      <c r="BW49" s="95"/>
    </row>
    <row r="50" spans="1:80" ht="19.5" thickBot="1">
      <c r="A50" s="461"/>
      <c r="B50" s="462" t="s">
        <v>234</v>
      </c>
      <c r="C50" s="463">
        <v>20</v>
      </c>
      <c r="D50" s="463">
        <v>26</v>
      </c>
      <c r="E50" s="463">
        <v>2</v>
      </c>
      <c r="F50" s="463">
        <v>2</v>
      </c>
      <c r="G50" s="492">
        <f>SUM(G10:G15,G18:G34,G37:G49)</f>
        <v>178</v>
      </c>
      <c r="H50" s="492">
        <f>SUM(H10:H15,H18:H34,H37:H49)</f>
        <v>5340</v>
      </c>
      <c r="I50" s="492">
        <f t="shared" ref="I50:M50" si="8">SUM(I10:I15,I18:I34,I37:I49)</f>
        <v>2140</v>
      </c>
      <c r="J50" s="492">
        <f t="shared" si="8"/>
        <v>460</v>
      </c>
      <c r="K50" s="492">
        <f t="shared" si="8"/>
        <v>0</v>
      </c>
      <c r="L50" s="492">
        <f t="shared" si="8"/>
        <v>1680</v>
      </c>
      <c r="M50" s="492">
        <f t="shared" si="8"/>
        <v>3200</v>
      </c>
      <c r="N50" s="493">
        <f t="shared" ref="I50:BR50" si="9">SUM(N10:N49)</f>
        <v>0</v>
      </c>
      <c r="O50" s="493">
        <f>SUM(O10:O49)</f>
        <v>24</v>
      </c>
      <c r="P50" s="492">
        <v>24</v>
      </c>
      <c r="Q50" s="493">
        <v>15</v>
      </c>
      <c r="R50" s="493">
        <f t="shared" si="9"/>
        <v>14</v>
      </c>
      <c r="S50" s="493">
        <f t="shared" si="9"/>
        <v>14</v>
      </c>
      <c r="T50" s="493">
        <f t="shared" si="9"/>
        <v>14</v>
      </c>
      <c r="U50" s="493">
        <f t="shared" si="9"/>
        <v>14</v>
      </c>
      <c r="V50" s="493">
        <f t="shared" si="9"/>
        <v>0</v>
      </c>
      <c r="W50" s="493">
        <f t="shared" si="9"/>
        <v>0</v>
      </c>
      <c r="X50" s="493">
        <f t="shared" si="9"/>
        <v>0</v>
      </c>
      <c r="Y50" s="493">
        <f t="shared" si="9"/>
        <v>0</v>
      </c>
      <c r="Z50" s="493">
        <f t="shared" si="9"/>
        <v>0</v>
      </c>
      <c r="AA50" s="493">
        <f t="shared" si="9"/>
        <v>0</v>
      </c>
      <c r="AB50" s="493">
        <f t="shared" si="9"/>
        <v>0</v>
      </c>
      <c r="AC50" s="493">
        <f t="shared" si="9"/>
        <v>0</v>
      </c>
      <c r="AD50" s="493">
        <f t="shared" si="9"/>
        <v>0</v>
      </c>
      <c r="AE50" s="493">
        <f t="shared" si="9"/>
        <v>0</v>
      </c>
      <c r="AF50" s="493">
        <f t="shared" si="9"/>
        <v>0</v>
      </c>
      <c r="AG50" s="493">
        <f t="shared" si="9"/>
        <v>0</v>
      </c>
      <c r="AH50" s="493">
        <f t="shared" si="9"/>
        <v>0</v>
      </c>
      <c r="AI50" s="493">
        <f t="shared" si="9"/>
        <v>0</v>
      </c>
      <c r="AJ50" s="493">
        <f t="shared" si="9"/>
        <v>0</v>
      </c>
      <c r="AK50" s="493">
        <f t="shared" si="9"/>
        <v>0</v>
      </c>
      <c r="AL50" s="493">
        <f t="shared" si="9"/>
        <v>0</v>
      </c>
      <c r="AM50" s="493">
        <f t="shared" si="9"/>
        <v>0</v>
      </c>
      <c r="AN50" s="493">
        <f t="shared" si="9"/>
        <v>0</v>
      </c>
      <c r="AO50" s="493">
        <f t="shared" si="9"/>
        <v>0</v>
      </c>
      <c r="AP50" s="493">
        <f t="shared" si="9"/>
        <v>0</v>
      </c>
      <c r="AQ50" s="493">
        <f t="shared" si="9"/>
        <v>0</v>
      </c>
      <c r="AR50" s="493">
        <f t="shared" si="9"/>
        <v>0</v>
      </c>
      <c r="AS50" s="493">
        <f t="shared" si="9"/>
        <v>0</v>
      </c>
      <c r="AT50" s="493">
        <f t="shared" si="9"/>
        <v>0</v>
      </c>
      <c r="AU50" s="493">
        <f t="shared" si="9"/>
        <v>0</v>
      </c>
      <c r="AV50" s="493">
        <f t="shared" si="9"/>
        <v>0</v>
      </c>
      <c r="AW50" s="493">
        <f t="shared" si="9"/>
        <v>0</v>
      </c>
      <c r="AX50" s="493">
        <f t="shared" si="9"/>
        <v>0</v>
      </c>
      <c r="AY50" s="493">
        <f t="shared" si="9"/>
        <v>0</v>
      </c>
      <c r="AZ50" s="493">
        <f t="shared" si="9"/>
        <v>0</v>
      </c>
      <c r="BA50" s="493">
        <f t="shared" si="9"/>
        <v>0</v>
      </c>
      <c r="BB50" s="493">
        <f t="shared" si="9"/>
        <v>0</v>
      </c>
      <c r="BC50" s="493">
        <f t="shared" si="9"/>
        <v>0</v>
      </c>
      <c r="BD50" s="493">
        <f t="shared" si="9"/>
        <v>0</v>
      </c>
      <c r="BE50" s="493">
        <f t="shared" si="9"/>
        <v>0</v>
      </c>
      <c r="BF50" s="493">
        <f t="shared" si="9"/>
        <v>0</v>
      </c>
      <c r="BG50" s="493">
        <f t="shared" si="9"/>
        <v>0</v>
      </c>
      <c r="BH50" s="493">
        <f t="shared" si="9"/>
        <v>0</v>
      </c>
      <c r="BI50" s="493">
        <f t="shared" si="9"/>
        <v>0</v>
      </c>
      <c r="BJ50" s="493">
        <f t="shared" si="9"/>
        <v>0</v>
      </c>
      <c r="BK50" s="493">
        <f t="shared" si="9"/>
        <v>0</v>
      </c>
      <c r="BL50" s="493">
        <f t="shared" si="9"/>
        <v>0</v>
      </c>
      <c r="BM50" s="493">
        <f t="shared" si="9"/>
        <v>0</v>
      </c>
      <c r="BN50" s="493">
        <f t="shared" si="9"/>
        <v>0</v>
      </c>
      <c r="BO50" s="493">
        <f t="shared" si="9"/>
        <v>0</v>
      </c>
      <c r="BP50" s="493">
        <f t="shared" si="9"/>
        <v>0</v>
      </c>
      <c r="BQ50" s="493">
        <f t="shared" si="9"/>
        <v>0</v>
      </c>
      <c r="BR50" s="493">
        <f t="shared" si="9"/>
        <v>0</v>
      </c>
      <c r="BS50" s="493">
        <f>SUM(BS10:BS49)</f>
        <v>0</v>
      </c>
      <c r="BT50" s="493">
        <f>SUM(BT10:BT49)</f>
        <v>0</v>
      </c>
      <c r="BU50" s="493">
        <f>SUM(BU10:BU49)</f>
        <v>0</v>
      </c>
      <c r="BV50" s="494">
        <f>SUM(BV10:BV49)</f>
        <v>14</v>
      </c>
      <c r="BW50" s="95"/>
    </row>
    <row r="51" spans="1:80" ht="18.75">
      <c r="A51" s="581" t="s">
        <v>235</v>
      </c>
      <c r="B51" s="582"/>
      <c r="C51" s="582"/>
      <c r="D51" s="582"/>
      <c r="E51" s="582"/>
      <c r="F51" s="582"/>
      <c r="G51" s="582"/>
      <c r="H51" s="582"/>
      <c r="I51" s="582"/>
      <c r="J51" s="582"/>
      <c r="K51" s="582"/>
      <c r="L51" s="582"/>
      <c r="M51" s="582"/>
      <c r="N51" s="582"/>
      <c r="O51" s="582"/>
      <c r="P51" s="582"/>
      <c r="Q51" s="582"/>
      <c r="R51" s="582"/>
      <c r="S51" s="582"/>
      <c r="T51" s="582"/>
      <c r="U51" s="582"/>
      <c r="V51" s="582"/>
      <c r="W51" s="582"/>
      <c r="X51" s="582"/>
      <c r="Y51" s="582"/>
      <c r="Z51" s="582"/>
      <c r="AA51" s="582"/>
      <c r="AB51" s="582"/>
      <c r="AC51" s="582"/>
      <c r="AD51" s="582"/>
      <c r="AE51" s="582"/>
      <c r="AF51" s="582"/>
      <c r="AG51" s="582"/>
      <c r="AH51" s="582"/>
      <c r="AI51" s="582"/>
      <c r="AJ51" s="582"/>
      <c r="AK51" s="582"/>
      <c r="AL51" s="582"/>
      <c r="AM51" s="582"/>
      <c r="AN51" s="582"/>
      <c r="AO51" s="582"/>
      <c r="AP51" s="582"/>
      <c r="AQ51" s="582"/>
      <c r="AR51" s="582"/>
      <c r="AS51" s="582"/>
      <c r="AT51" s="582"/>
      <c r="AU51" s="582"/>
      <c r="AV51" s="582"/>
      <c r="AW51" s="582"/>
      <c r="AX51" s="582"/>
      <c r="AY51" s="582"/>
      <c r="AZ51" s="582"/>
      <c r="BA51" s="582"/>
      <c r="BB51" s="582"/>
      <c r="BC51" s="582"/>
      <c r="BD51" s="582"/>
      <c r="BE51" s="582"/>
      <c r="BF51" s="582"/>
      <c r="BG51" s="582"/>
      <c r="BH51" s="582"/>
      <c r="BI51" s="582"/>
      <c r="BJ51" s="582"/>
      <c r="BK51" s="582"/>
      <c r="BL51" s="582"/>
      <c r="BM51" s="582"/>
      <c r="BN51" s="582"/>
      <c r="BO51" s="582"/>
      <c r="BP51" s="582"/>
      <c r="BQ51" s="582"/>
      <c r="BR51" s="582"/>
      <c r="BS51" s="582"/>
      <c r="BT51" s="582"/>
      <c r="BU51" s="582"/>
      <c r="BV51" s="583"/>
      <c r="BW51" s="95"/>
    </row>
    <row r="52" spans="1:80" ht="21.75" customHeight="1">
      <c r="A52" s="584" t="s">
        <v>236</v>
      </c>
      <c r="B52" s="585"/>
      <c r="C52" s="585"/>
      <c r="D52" s="585"/>
      <c r="E52" s="585"/>
      <c r="F52" s="585"/>
      <c r="G52" s="585"/>
      <c r="H52" s="585"/>
      <c r="I52" s="585"/>
      <c r="J52" s="585"/>
      <c r="K52" s="585"/>
      <c r="L52" s="585"/>
      <c r="M52" s="585"/>
      <c r="N52" s="585"/>
      <c r="O52" s="585"/>
      <c r="P52" s="585"/>
      <c r="Q52" s="585"/>
      <c r="R52" s="585"/>
      <c r="S52" s="585"/>
      <c r="T52" s="585"/>
      <c r="U52" s="585"/>
      <c r="V52" s="585"/>
      <c r="W52" s="585"/>
      <c r="X52" s="585"/>
      <c r="Y52" s="585"/>
      <c r="Z52" s="585"/>
      <c r="AA52" s="585"/>
      <c r="AB52" s="585"/>
      <c r="AC52" s="585"/>
      <c r="AD52" s="585"/>
      <c r="AE52" s="585"/>
      <c r="AF52" s="585"/>
      <c r="AG52" s="585"/>
      <c r="AH52" s="585"/>
      <c r="AI52" s="585"/>
      <c r="AJ52" s="585"/>
      <c r="AK52" s="585"/>
      <c r="AL52" s="585"/>
      <c r="AM52" s="585"/>
      <c r="AN52" s="585"/>
      <c r="AO52" s="585"/>
      <c r="AP52" s="585"/>
      <c r="AQ52" s="585"/>
      <c r="AR52" s="585"/>
      <c r="AS52" s="585"/>
      <c r="AT52" s="585"/>
      <c r="AU52" s="585"/>
      <c r="AV52" s="585"/>
      <c r="AW52" s="585"/>
      <c r="AX52" s="585"/>
      <c r="AY52" s="585"/>
      <c r="AZ52" s="585"/>
      <c r="BA52" s="585"/>
      <c r="BB52" s="585"/>
      <c r="BC52" s="585"/>
      <c r="BD52" s="585"/>
      <c r="BE52" s="585"/>
      <c r="BF52" s="585"/>
      <c r="BG52" s="585"/>
      <c r="BH52" s="585"/>
      <c r="BI52" s="585"/>
      <c r="BJ52" s="585"/>
      <c r="BK52" s="585"/>
      <c r="BL52" s="585"/>
      <c r="BM52" s="585"/>
      <c r="BN52" s="585"/>
      <c r="BO52" s="585"/>
      <c r="BP52" s="585"/>
      <c r="BQ52" s="585"/>
      <c r="BR52" s="585"/>
      <c r="BS52" s="585"/>
      <c r="BT52" s="585"/>
      <c r="BU52" s="585"/>
      <c r="BV52" s="586"/>
      <c r="BW52" s="95"/>
    </row>
    <row r="53" spans="1:80" ht="24.75" customHeight="1">
      <c r="A53" s="389" t="s">
        <v>237</v>
      </c>
      <c r="B53" s="278" t="s">
        <v>238</v>
      </c>
      <c r="C53" s="347"/>
      <c r="D53" s="348">
        <v>3</v>
      </c>
      <c r="E53" s="485"/>
      <c r="F53" s="485"/>
      <c r="G53" s="486">
        <v>4</v>
      </c>
      <c r="H53" s="487">
        <v>120</v>
      </c>
      <c r="I53" s="487">
        <v>46</v>
      </c>
      <c r="J53" s="289"/>
      <c r="K53" s="289"/>
      <c r="L53" s="289">
        <v>46</v>
      </c>
      <c r="M53" s="289">
        <v>74</v>
      </c>
      <c r="N53" s="281"/>
      <c r="O53" s="279"/>
      <c r="P53" s="279"/>
      <c r="Q53" s="277">
        <v>3</v>
      </c>
      <c r="R53" s="347"/>
      <c r="S53" s="347"/>
      <c r="T53" s="347"/>
      <c r="U53" s="347"/>
      <c r="V53" s="347"/>
      <c r="W53" s="331"/>
      <c r="X53" s="331"/>
      <c r="Y53" s="383"/>
      <c r="Z53" s="349" t="str">
        <f>IF(ISERROR(SEARCH(Z$9,#REF!,1)),"-",IF(COUNTIF(#REF!,Z$9)=1,1,IF(ISERROR(SEARCH(CONCATENATE(Z$9,","),#REF!,1)),IF(ISERROR(SEARCH(CONCATENATE(",",Z$9),#REF!,1)),"-",1),1)))</f>
        <v>-</v>
      </c>
      <c r="AA53" s="349" t="str">
        <f>IF(ISERROR(SEARCH(AA$9,#REF!,1)),"-",IF(COUNTIF(#REF!,AA$9)=1,1,IF(ISERROR(SEARCH(CONCATENATE(AA$9,","),#REF!,1)),IF(ISERROR(SEARCH(CONCATENATE(",",AA$9),#REF!,1)),"-",1),1)))</f>
        <v>-</v>
      </c>
      <c r="AB53" s="349" t="str">
        <f>IF(ISERROR(SEARCH(AB$9,#REF!,1)),"-",IF(COUNTIF(#REF!,AB$9)=1,1,IF(ISERROR(SEARCH(CONCATENATE(AB$9,","),#REF!,1)),IF(ISERROR(SEARCH(CONCATENATE(",",AB$9),#REF!,1)),"-",1),1)))</f>
        <v>-</v>
      </c>
      <c r="AC53" s="349" t="str">
        <f>IF(ISERROR(SEARCH(AC$9,#REF!,1)),"-",IF(COUNTIF(#REF!,AC$9)=1,1,IF(ISERROR(SEARCH(CONCATENATE(AC$9,","),#REF!,1)),IF(ISERROR(SEARCH(CONCATENATE(",",AC$9),#REF!,1)),"-",1),1)))</f>
        <v>-</v>
      </c>
      <c r="AD53" s="349" t="str">
        <f>IF(ISERROR(SEARCH(AD$9,#REF!,1)),"-",IF(COUNTIF(#REF!,AD$9)=1,1,IF(ISERROR(SEARCH(CONCATENATE(AD$9,","),#REF!,1)),IF(ISERROR(SEARCH(CONCATENATE(",",AD$9),#REF!,1)),"-",1),1)))</f>
        <v>-</v>
      </c>
      <c r="AE53" s="349" t="str">
        <f>IF(ISERROR(SEARCH(AE$9,#REF!,1)),"-",IF(COUNTIF(#REF!,AE$9)=1,1,IF(ISERROR(SEARCH(CONCATENATE(AE$9,","),#REF!,1)),IF(ISERROR(SEARCH(CONCATENATE(",",AE$9),#REF!,1)),"-",1),1)))</f>
        <v>-</v>
      </c>
      <c r="AF53" s="349" t="str">
        <f>IF(ISERROR(SEARCH(AF$9,#REF!,1)),"-",IF(COUNTIF(#REF!,AF$9)=1,1,IF(ISERROR(SEARCH(CONCATENATE(AF$9,","),#REF!,1)),IF(ISERROR(SEARCH(CONCATENATE(",",AF$9),#REF!,1)),"-",1),1)))</f>
        <v>-</v>
      </c>
      <c r="AG53" s="349" t="str">
        <f>IF(ISERROR(SEARCH(AG$9,#REF!,1)),"-",IF(COUNTIF(#REF!,AG$9)=1,1,IF(ISERROR(SEARCH(CONCATENATE(AG$9,","),#REF!,1)),IF(ISERROR(SEARCH(CONCATENATE(",",AG$9),#REF!,1)),"-",1),1)))</f>
        <v>-</v>
      </c>
      <c r="AH53" s="349" t="str">
        <f>IF(ISERROR(SEARCH(AH$9,#REF!,1)),"-",IF(COUNTIF(#REF!,AH$9)=1,1,IF(ISERROR(SEARCH(CONCATENATE(AH$9,","),#REF!,1)),IF(ISERROR(SEARCH(CONCATENATE(",",AH$9),#REF!,1)),"-",1),1)))</f>
        <v>-</v>
      </c>
      <c r="AI53" s="383"/>
      <c r="AJ53" s="337" t="str">
        <f>IF(ISERROR(SEARCH(AJ$9,#REF!,1)),"-",IF(COUNTIF(#REF!,AJ$9)=1,1,IF(ISERROR(SEARCH(CONCATENATE(AJ$9,","),#REF!,1)),IF(ISERROR(SEARCH(CONCATENATE(",",AJ$9),#REF!,1)),"-",1),1)))</f>
        <v>-</v>
      </c>
      <c r="AK53" s="337" t="str">
        <f>IF(ISERROR(SEARCH(AK$9,#REF!,1)),"-",IF(COUNTIF(#REF!,AK$9)=1,1,IF(ISERROR(SEARCH(CONCATENATE(AK$9,","),#REF!,1)),IF(ISERROR(SEARCH(CONCATENATE(",",AK$9),#REF!,1)),"-",1),1)))</f>
        <v>-</v>
      </c>
      <c r="AL53" s="337" t="str">
        <f>IF(ISERROR(SEARCH(AL$9,#REF!,1)),"-",IF(COUNTIF(#REF!,AL$9)=1,1,IF(ISERROR(SEARCH(CONCATENATE(AL$9,","),#REF!,1)),IF(ISERROR(SEARCH(CONCATENATE(",",AL$9),#REF!,1)),"-",1),1)))</f>
        <v>-</v>
      </c>
      <c r="AM53" s="337" t="str">
        <f>IF(ISERROR(SEARCH(AM$9,#REF!,1)),"-",IF(COUNTIF(#REF!,AM$9)=1,1,IF(ISERROR(SEARCH(CONCATENATE(AM$9,","),#REF!,1)),IF(ISERROR(SEARCH(CONCATENATE(",",AM$9),#REF!,1)),"-",1),1)))</f>
        <v>-</v>
      </c>
      <c r="AN53" s="337" t="str">
        <f>IF(ISERROR(SEARCH(AN$9,#REF!,1)),"-",IF(COUNTIF(#REF!,AN$9)=1,1,IF(ISERROR(SEARCH(CONCATENATE(AN$9,","),#REF!,1)),IF(ISERROR(SEARCH(CONCATENATE(",",AN$9),#REF!,1)),"-",1),1)))</f>
        <v>-</v>
      </c>
      <c r="AO53" s="337" t="str">
        <f>IF(ISERROR(SEARCH(AO$9,#REF!,1)),"-",IF(COUNTIF(#REF!,AO$9)=1,1,IF(ISERROR(SEARCH(CONCATENATE(AO$9,","),#REF!,1)),IF(ISERROR(SEARCH(CONCATENATE(",",AO$9),#REF!,1)),"-",1),1)))</f>
        <v>-</v>
      </c>
      <c r="AP53" s="337" t="str">
        <f>IF(ISERROR(SEARCH(AP$9,#REF!,1)),"-",IF(COUNTIF(#REF!,AP$9)=1,1,IF(ISERROR(SEARCH(CONCATENATE(AP$9,","),#REF!,1)),IF(ISERROR(SEARCH(CONCATENATE(",",AP$9),#REF!,1)),"-",1),1)))</f>
        <v>-</v>
      </c>
      <c r="AQ53" s="337" t="str">
        <f>IF(ISERROR(SEARCH(AQ$9,#REF!,1)),"-",IF(COUNTIF(#REF!,AQ$9)=1,1,IF(ISERROR(SEARCH(CONCATENATE(AQ$9,","),#REF!,1)),IF(ISERROR(SEARCH(CONCATENATE(",",AQ$9),#REF!,1)),"-",1),1)))</f>
        <v>-</v>
      </c>
      <c r="AR53" s="337" t="str">
        <f>IF(ISERROR(SEARCH(AR$9,#REF!,1)),"-",IF(COUNTIF(#REF!,AR$9)=1,1,IF(ISERROR(SEARCH(CONCATENATE(AR$9,","),#REF!,1)),IF(ISERROR(SEARCH(CONCATENATE(",",AR$9),#REF!,1)),"-",1),1)))</f>
        <v>-</v>
      </c>
      <c r="AS53" s="383"/>
      <c r="AT53" s="337" t="str">
        <f>IF(ISERROR(SEARCH(AT$9,#REF!,1)),"-",IF(COUNTIF(#REF!,AT$9)=1,1,IF(ISERROR(SEARCH(CONCATENATE(AT$9,","),#REF!,1)),IF(ISERROR(SEARCH(CONCATENATE(",",AT$9),#REF!,1)),"-",1),1)))</f>
        <v>-</v>
      </c>
      <c r="AU53" s="337" t="str">
        <f>IF(ISERROR(SEARCH(AU$9,#REF!,1)),"-",IF(COUNTIF(#REF!,AU$9)=1,1,IF(ISERROR(SEARCH(CONCATENATE(AU$9,","),#REF!,1)),IF(ISERROR(SEARCH(CONCATENATE(",",AU$9),#REF!,1)),"-",1),1)))</f>
        <v>-</v>
      </c>
      <c r="AV53" s="337" t="str">
        <f>IF(ISERROR(SEARCH(AV$9,#REF!,1)),"-",IF(COUNTIF(#REF!,AV$9)=1,1,IF(ISERROR(SEARCH(CONCATENATE(AV$9,","),#REF!,1)),IF(ISERROR(SEARCH(CONCATENATE(",",AV$9),#REF!,1)),"-",1),1)))</f>
        <v>-</v>
      </c>
      <c r="AW53" s="337" t="str">
        <f>IF(ISERROR(SEARCH(AW$9,#REF!,1)),"-",IF(COUNTIF(#REF!,AW$9)=1,1,IF(ISERROR(SEARCH(CONCATENATE(AW$9,","),#REF!,1)),IF(ISERROR(SEARCH(CONCATENATE(",",AW$9),#REF!,1)),"-",1),1)))</f>
        <v>-</v>
      </c>
      <c r="AX53" s="337" t="str">
        <f>IF(ISERROR(SEARCH(AX$9,#REF!,1)),"-",IF(COUNTIF(#REF!,AX$9)=1,1,IF(ISERROR(SEARCH(CONCATENATE(AX$9,","),#REF!,1)),IF(ISERROR(SEARCH(CONCATENATE(",",AX$9),#REF!,1)),"-",1),1)))</f>
        <v>-</v>
      </c>
      <c r="AY53" s="337" t="str">
        <f>IF(ISERROR(SEARCH(AY$9,#REF!,1)),"-",IF(COUNTIF(#REF!,AY$9)=1,1,IF(ISERROR(SEARCH(CONCATENATE(AY$9,","),#REF!,1)),IF(ISERROR(SEARCH(CONCATENATE(",",AY$9),#REF!,1)),"-",1),1)))</f>
        <v>-</v>
      </c>
      <c r="AZ53" s="337" t="str">
        <f>IF(ISERROR(SEARCH(AZ$9,#REF!,1)),"-",IF(COUNTIF(#REF!,AZ$9)=1,1,IF(ISERROR(SEARCH(CONCATENATE(AZ$9,","),#REF!,1)),IF(ISERROR(SEARCH(CONCATENATE(",",AZ$9),#REF!,1)),"-",1),1)))</f>
        <v>-</v>
      </c>
      <c r="BA53" s="337" t="str">
        <f>IF(ISERROR(SEARCH(BA$9,#REF!,1)),"-",IF(COUNTIF(#REF!,BA$9)=1,1,IF(ISERROR(SEARCH(CONCATENATE(BA$9,","),#REF!,1)),IF(ISERROR(SEARCH(CONCATENATE(",",BA$9),#REF!,1)),"-",1),1)))</f>
        <v>-</v>
      </c>
      <c r="BB53" s="337" t="str">
        <f>IF(ISERROR(SEARCH(BB$9,#REF!,1)),"-",IF(COUNTIF(#REF!,BB$9)=1,1,IF(ISERROR(SEARCH(CONCATENATE(BB$9,","),#REF!,1)),IF(ISERROR(SEARCH(CONCATENATE(",",BB$9),#REF!,1)),"-",1),1)))</f>
        <v>-</v>
      </c>
      <c r="BC53" s="383"/>
      <c r="BD53" s="337" t="str">
        <f>IF(ISERROR(SEARCH(BD$9,#REF!,1)),"-",IF(COUNTIF(#REF!,BD$9)=1,1,IF(ISERROR(SEARCH(CONCATENATE(BD$9,","),#REF!,1)),IF(ISERROR(SEARCH(CONCATENATE(",",BD$9),#REF!,1)),"-",1),1)))</f>
        <v>-</v>
      </c>
      <c r="BE53" s="337" t="str">
        <f>IF(ISERROR(SEARCH(BE$9,#REF!,1)),"-",IF(COUNTIF(#REF!,BE$9)=1,1,IF(ISERROR(SEARCH(CONCATENATE(BE$9,","),#REF!,1)),IF(ISERROR(SEARCH(CONCATENATE(",",BE$9),#REF!,1)),"-",1),1)))</f>
        <v>-</v>
      </c>
      <c r="BF53" s="337" t="str">
        <f>IF(ISERROR(SEARCH(BF$9,#REF!,1)),"-",IF(COUNTIF(#REF!,BF$9)=1,1,IF(ISERROR(SEARCH(CONCATENATE(BF$9,","),#REF!,1)),IF(ISERROR(SEARCH(CONCATENATE(",",BF$9),#REF!,1)),"-",1),1)))</f>
        <v>-</v>
      </c>
      <c r="BG53" s="337" t="str">
        <f>IF(ISERROR(SEARCH(BG$9,#REF!,1)),"-",IF(COUNTIF(#REF!,BG$9)=1,1,IF(ISERROR(SEARCH(CONCATENATE(BG$9,","),#REF!,1)),IF(ISERROR(SEARCH(CONCATENATE(",",BG$9),#REF!,1)),"-",1),1)))</f>
        <v>-</v>
      </c>
      <c r="BH53" s="337" t="str">
        <f>IF(ISERROR(SEARCH(BH$9,#REF!,1)),"-",IF(COUNTIF(#REF!,BH$9)=1,1,IF(ISERROR(SEARCH(CONCATENATE(BH$9,","),#REF!,1)),IF(ISERROR(SEARCH(CONCATENATE(",",BH$9),#REF!,1)),"-",1),1)))</f>
        <v>-</v>
      </c>
      <c r="BI53" s="337" t="str">
        <f>IF(ISERROR(SEARCH(BI$9,#REF!,1)),"-",IF(COUNTIF(#REF!,BI$9)=1,1,IF(ISERROR(SEARCH(CONCATENATE(BI$9,","),#REF!,1)),IF(ISERROR(SEARCH(CONCATENATE(",",BI$9),#REF!,1)),"-",1),1)))</f>
        <v>-</v>
      </c>
      <c r="BJ53" s="337" t="str">
        <f>IF(ISERROR(SEARCH(BJ$9,#REF!,1)),"-",IF(COUNTIF(#REF!,BJ$9)=1,1,IF(ISERROR(SEARCH(CONCATENATE(BJ$9,","),#REF!,1)),IF(ISERROR(SEARCH(CONCATENATE(",",BJ$9),#REF!,1)),"-",1),1)))</f>
        <v>-</v>
      </c>
      <c r="BK53" s="337" t="str">
        <f>IF(ISERROR(SEARCH(BK$9,#REF!,1)),"-",IF(COUNTIF(#REF!,BK$9)=1,1,IF(ISERROR(SEARCH(CONCATENATE(BK$9,","),#REF!,1)),IF(ISERROR(SEARCH(CONCATENATE(",",BK$9),#REF!,1)),"-",1),1)))</f>
        <v>-</v>
      </c>
      <c r="BL53" s="337" t="str">
        <f>IF(ISERROR(SEARCH(BL$9,#REF!,1)),"-",IF(COUNTIF(#REF!,BL$9)=1,1,IF(ISERROR(SEARCH(CONCATENATE(BL$9,","),#REF!,1)),IF(ISERROR(SEARCH(CONCATENATE(",",BL$9),#REF!,1)),"-",1),1)))</f>
        <v>-</v>
      </c>
      <c r="BM53" s="383"/>
      <c r="BN53" s="337"/>
      <c r="BO53" s="337"/>
      <c r="BP53" s="337"/>
      <c r="BQ53" s="337"/>
      <c r="BR53" s="337"/>
      <c r="BS53" s="337"/>
      <c r="BT53" s="337"/>
      <c r="BU53" s="338"/>
      <c r="BV53" s="390"/>
      <c r="BW53" s="94"/>
    </row>
    <row r="54" spans="1:80" ht="62.25" customHeight="1">
      <c r="A54" s="391" t="s">
        <v>239</v>
      </c>
      <c r="B54" s="278" t="s">
        <v>240</v>
      </c>
      <c r="C54" s="347"/>
      <c r="D54" s="350">
        <v>3</v>
      </c>
      <c r="E54" s="485"/>
      <c r="F54" s="485"/>
      <c r="G54" s="486">
        <v>4</v>
      </c>
      <c r="H54" s="487">
        <v>120</v>
      </c>
      <c r="I54" s="487">
        <v>46</v>
      </c>
      <c r="J54" s="289"/>
      <c r="K54" s="289"/>
      <c r="L54" s="289">
        <v>46</v>
      </c>
      <c r="M54" s="289">
        <v>74</v>
      </c>
      <c r="N54" s="281"/>
      <c r="O54" s="279"/>
      <c r="P54" s="279"/>
      <c r="Q54" s="277">
        <v>3</v>
      </c>
      <c r="R54" s="347"/>
      <c r="S54" s="347"/>
      <c r="T54" s="347"/>
      <c r="U54" s="347"/>
      <c r="V54" s="347"/>
      <c r="W54" s="331"/>
      <c r="X54" s="331"/>
      <c r="Y54" s="383"/>
      <c r="Z54" s="349"/>
      <c r="AA54" s="349"/>
      <c r="AB54" s="349"/>
      <c r="AC54" s="349"/>
      <c r="AD54" s="349"/>
      <c r="AE54" s="349"/>
      <c r="AF54" s="349"/>
      <c r="AG54" s="349"/>
      <c r="AH54" s="349"/>
      <c r="AI54" s="383"/>
      <c r="AJ54" s="337"/>
      <c r="AK54" s="337"/>
      <c r="AL54" s="337"/>
      <c r="AM54" s="337"/>
      <c r="AN54" s="337"/>
      <c r="AO54" s="337"/>
      <c r="AP54" s="337"/>
      <c r="AQ54" s="337"/>
      <c r="AR54" s="337"/>
      <c r="AS54" s="383"/>
      <c r="AT54" s="337"/>
      <c r="AU54" s="337"/>
      <c r="AV54" s="337"/>
      <c r="AW54" s="337"/>
      <c r="AX54" s="337"/>
      <c r="AY54" s="337"/>
      <c r="AZ54" s="337"/>
      <c r="BA54" s="337"/>
      <c r="BB54" s="337"/>
      <c r="BC54" s="383"/>
      <c r="BD54" s="337"/>
      <c r="BE54" s="337"/>
      <c r="BF54" s="337"/>
      <c r="BG54" s="337"/>
      <c r="BH54" s="337"/>
      <c r="BI54" s="337"/>
      <c r="BJ54" s="337"/>
      <c r="BK54" s="337"/>
      <c r="BL54" s="337"/>
      <c r="BM54" s="383"/>
      <c r="BN54" s="337"/>
      <c r="BO54" s="337"/>
      <c r="BP54" s="337"/>
      <c r="BQ54" s="337"/>
      <c r="BR54" s="337"/>
      <c r="BS54" s="337"/>
      <c r="BT54" s="337"/>
      <c r="BU54" s="338"/>
      <c r="BV54" s="390"/>
      <c r="BW54" s="95"/>
    </row>
    <row r="55" spans="1:80" ht="60.75">
      <c r="A55" s="391" t="s">
        <v>241</v>
      </c>
      <c r="B55" s="278" t="s">
        <v>242</v>
      </c>
      <c r="C55" s="347"/>
      <c r="D55" s="325">
        <v>3</v>
      </c>
      <c r="E55" s="485"/>
      <c r="F55" s="485"/>
      <c r="G55" s="486">
        <v>4</v>
      </c>
      <c r="H55" s="487">
        <v>120</v>
      </c>
      <c r="I55" s="487">
        <v>46</v>
      </c>
      <c r="J55" s="289"/>
      <c r="K55" s="289"/>
      <c r="L55" s="289">
        <v>46</v>
      </c>
      <c r="M55" s="289">
        <v>74</v>
      </c>
      <c r="N55" s="281"/>
      <c r="O55" s="279"/>
      <c r="P55" s="279"/>
      <c r="Q55" s="277">
        <v>3</v>
      </c>
      <c r="R55" s="347"/>
      <c r="S55" s="347"/>
      <c r="T55" s="347"/>
      <c r="U55" s="347"/>
      <c r="V55" s="347"/>
      <c r="W55" s="331"/>
      <c r="X55" s="331"/>
      <c r="Y55" s="383"/>
      <c r="Z55" s="349" t="str">
        <f>IF(ISERROR(SEARCH(Z$9,#REF!,1)),"-",IF(COUNTIF(#REF!,Z$9)=1,1,IF(ISERROR(SEARCH(CONCATENATE(Z$9,","),#REF!,1)),IF(ISERROR(SEARCH(CONCATENATE(",",Z$9),#REF!,1)),"-",1),1)))</f>
        <v>-</v>
      </c>
      <c r="AA55" s="349" t="str">
        <f>IF(ISERROR(SEARCH(AA$9,#REF!,1)),"-",IF(COUNTIF(#REF!,AA$9)=1,1,IF(ISERROR(SEARCH(CONCATENATE(AA$9,","),#REF!,1)),IF(ISERROR(SEARCH(CONCATENATE(",",AA$9),#REF!,1)),"-",1),1)))</f>
        <v>-</v>
      </c>
      <c r="AB55" s="349" t="str">
        <f>IF(ISERROR(SEARCH(AB$9,#REF!,1)),"-",IF(COUNTIF(#REF!,AB$9)=1,1,IF(ISERROR(SEARCH(CONCATENATE(AB$9,","),#REF!,1)),IF(ISERROR(SEARCH(CONCATENATE(",",AB$9),#REF!,1)),"-",1),1)))</f>
        <v>-</v>
      </c>
      <c r="AC55" s="349" t="str">
        <f>IF(ISERROR(SEARCH(AC$9,#REF!,1)),"-",IF(COUNTIF(#REF!,AC$9)=1,1,IF(ISERROR(SEARCH(CONCATENATE(AC$9,","),#REF!,1)),IF(ISERROR(SEARCH(CONCATENATE(",",AC$9),#REF!,1)),"-",1),1)))</f>
        <v>-</v>
      </c>
      <c r="AD55" s="349" t="str">
        <f>IF(ISERROR(SEARCH(AD$9,#REF!,1)),"-",IF(COUNTIF(#REF!,AD$9)=1,1,IF(ISERROR(SEARCH(CONCATENATE(AD$9,","),#REF!,1)),IF(ISERROR(SEARCH(CONCATENATE(",",AD$9),#REF!,1)),"-",1),1)))</f>
        <v>-</v>
      </c>
      <c r="AE55" s="349" t="str">
        <f>IF(ISERROR(SEARCH(AE$9,#REF!,1)),"-",IF(COUNTIF(#REF!,AE$9)=1,1,IF(ISERROR(SEARCH(CONCATENATE(AE$9,","),#REF!,1)),IF(ISERROR(SEARCH(CONCATENATE(",",AE$9),#REF!,1)),"-",1),1)))</f>
        <v>-</v>
      </c>
      <c r="AF55" s="349" t="str">
        <f>IF(ISERROR(SEARCH(AF$9,#REF!,1)),"-",IF(COUNTIF(#REF!,AF$9)=1,1,IF(ISERROR(SEARCH(CONCATENATE(AF$9,","),#REF!,1)),IF(ISERROR(SEARCH(CONCATENATE(",",AF$9),#REF!,1)),"-",1),1)))</f>
        <v>-</v>
      </c>
      <c r="AG55" s="349" t="str">
        <f>IF(ISERROR(SEARCH(AG$9,#REF!,1)),"-",IF(COUNTIF(#REF!,AG$9)=1,1,IF(ISERROR(SEARCH(CONCATENATE(AG$9,","),#REF!,1)),IF(ISERROR(SEARCH(CONCATENATE(",",AG$9),#REF!,1)),"-",1),1)))</f>
        <v>-</v>
      </c>
      <c r="AH55" s="349" t="str">
        <f>IF(ISERROR(SEARCH(AH$9,#REF!,1)),"-",IF(COUNTIF(#REF!,AH$9)=1,1,IF(ISERROR(SEARCH(CONCATENATE(AH$9,","),#REF!,1)),IF(ISERROR(SEARCH(CONCATENATE(",",AH$9),#REF!,1)),"-",1),1)))</f>
        <v>-</v>
      </c>
      <c r="AI55" s="383"/>
      <c r="AJ55" s="337" t="str">
        <f>IF(ISERROR(SEARCH(AJ$9,#REF!,1)),"-",IF(COUNTIF(#REF!,AJ$9)=1,1,IF(ISERROR(SEARCH(CONCATENATE(AJ$9,","),#REF!,1)),IF(ISERROR(SEARCH(CONCATENATE(",",AJ$9),#REF!,1)),"-",1),1)))</f>
        <v>-</v>
      </c>
      <c r="AK55" s="337" t="str">
        <f>IF(ISERROR(SEARCH(AK$9,#REF!,1)),"-",IF(COUNTIF(#REF!,AK$9)=1,1,IF(ISERROR(SEARCH(CONCATENATE(AK$9,","),#REF!,1)),IF(ISERROR(SEARCH(CONCATENATE(",",AK$9),#REF!,1)),"-",1),1)))</f>
        <v>-</v>
      </c>
      <c r="AL55" s="337" t="str">
        <f>IF(ISERROR(SEARCH(AL$9,#REF!,1)),"-",IF(COUNTIF(#REF!,AL$9)=1,1,IF(ISERROR(SEARCH(CONCATENATE(AL$9,","),#REF!,1)),IF(ISERROR(SEARCH(CONCATENATE(",",AL$9),#REF!,1)),"-",1),1)))</f>
        <v>-</v>
      </c>
      <c r="AM55" s="337" t="str">
        <f>IF(ISERROR(SEARCH(AM$9,#REF!,1)),"-",IF(COUNTIF(#REF!,AM$9)=1,1,IF(ISERROR(SEARCH(CONCATENATE(AM$9,","),#REF!,1)),IF(ISERROR(SEARCH(CONCATENATE(",",AM$9),#REF!,1)),"-",1),1)))</f>
        <v>-</v>
      </c>
      <c r="AN55" s="337" t="str">
        <f>IF(ISERROR(SEARCH(AN$9,#REF!,1)),"-",IF(COUNTIF(#REF!,AN$9)=1,1,IF(ISERROR(SEARCH(CONCATENATE(AN$9,","),#REF!,1)),IF(ISERROR(SEARCH(CONCATENATE(",",AN$9),#REF!,1)),"-",1),1)))</f>
        <v>-</v>
      </c>
      <c r="AO55" s="337" t="str">
        <f>IF(ISERROR(SEARCH(AO$9,#REF!,1)),"-",IF(COUNTIF(#REF!,AO$9)=1,1,IF(ISERROR(SEARCH(CONCATENATE(AO$9,","),#REF!,1)),IF(ISERROR(SEARCH(CONCATENATE(",",AO$9),#REF!,1)),"-",1),1)))</f>
        <v>-</v>
      </c>
      <c r="AP55" s="337" t="str">
        <f>IF(ISERROR(SEARCH(AP$9,#REF!,1)),"-",IF(COUNTIF(#REF!,AP$9)=1,1,IF(ISERROR(SEARCH(CONCATENATE(AP$9,","),#REF!,1)),IF(ISERROR(SEARCH(CONCATENATE(",",AP$9),#REF!,1)),"-",1),1)))</f>
        <v>-</v>
      </c>
      <c r="AQ55" s="337" t="str">
        <f>IF(ISERROR(SEARCH(AQ$9,#REF!,1)),"-",IF(COUNTIF(#REF!,AQ$9)=1,1,IF(ISERROR(SEARCH(CONCATENATE(AQ$9,","),#REF!,1)),IF(ISERROR(SEARCH(CONCATENATE(",",AQ$9),#REF!,1)),"-",1),1)))</f>
        <v>-</v>
      </c>
      <c r="AR55" s="337" t="str">
        <f>IF(ISERROR(SEARCH(AR$9,#REF!,1)),"-",IF(COUNTIF(#REF!,AR$9)=1,1,IF(ISERROR(SEARCH(CONCATENATE(AR$9,","),#REF!,1)),IF(ISERROR(SEARCH(CONCATENATE(",",AR$9),#REF!,1)),"-",1),1)))</f>
        <v>-</v>
      </c>
      <c r="AS55" s="383"/>
      <c r="AT55" s="337" t="str">
        <f>IF(ISERROR(SEARCH(AT$9,#REF!,1)),"-",IF(COUNTIF(#REF!,AT$9)=1,1,IF(ISERROR(SEARCH(CONCATENATE(AT$9,","),#REF!,1)),IF(ISERROR(SEARCH(CONCATENATE(",",AT$9),#REF!,1)),"-",1),1)))</f>
        <v>-</v>
      </c>
      <c r="AU55" s="337" t="str">
        <f>IF(ISERROR(SEARCH(AU$9,#REF!,1)),"-",IF(COUNTIF(#REF!,AU$9)=1,1,IF(ISERROR(SEARCH(CONCATENATE(AU$9,","),#REF!,1)),IF(ISERROR(SEARCH(CONCATENATE(",",AU$9),#REF!,1)),"-",1),1)))</f>
        <v>-</v>
      </c>
      <c r="AV55" s="337" t="str">
        <f>IF(ISERROR(SEARCH(AV$9,#REF!,1)),"-",IF(COUNTIF(#REF!,AV$9)=1,1,IF(ISERROR(SEARCH(CONCATENATE(AV$9,","),#REF!,1)),IF(ISERROR(SEARCH(CONCATENATE(",",AV$9),#REF!,1)),"-",1),1)))</f>
        <v>-</v>
      </c>
      <c r="AW55" s="337" t="str">
        <f>IF(ISERROR(SEARCH(AW$9,#REF!,1)),"-",IF(COUNTIF(#REF!,AW$9)=1,1,IF(ISERROR(SEARCH(CONCATENATE(AW$9,","),#REF!,1)),IF(ISERROR(SEARCH(CONCATENATE(",",AW$9),#REF!,1)),"-",1),1)))</f>
        <v>-</v>
      </c>
      <c r="AX55" s="337" t="str">
        <f>IF(ISERROR(SEARCH(AX$9,#REF!,1)),"-",IF(COUNTIF(#REF!,AX$9)=1,1,IF(ISERROR(SEARCH(CONCATENATE(AX$9,","),#REF!,1)),IF(ISERROR(SEARCH(CONCATENATE(",",AX$9),#REF!,1)),"-",1),1)))</f>
        <v>-</v>
      </c>
      <c r="AY55" s="337" t="str">
        <f>IF(ISERROR(SEARCH(AY$9,#REF!,1)),"-",IF(COUNTIF(#REF!,AY$9)=1,1,IF(ISERROR(SEARCH(CONCATENATE(AY$9,","),#REF!,1)),IF(ISERROR(SEARCH(CONCATENATE(",",AY$9),#REF!,1)),"-",1),1)))</f>
        <v>-</v>
      </c>
      <c r="AZ55" s="337" t="str">
        <f>IF(ISERROR(SEARCH(AZ$9,#REF!,1)),"-",IF(COUNTIF(#REF!,AZ$9)=1,1,IF(ISERROR(SEARCH(CONCATENATE(AZ$9,","),#REF!,1)),IF(ISERROR(SEARCH(CONCATENATE(",",AZ$9),#REF!,1)),"-",1),1)))</f>
        <v>-</v>
      </c>
      <c r="BA55" s="337" t="str">
        <f>IF(ISERROR(SEARCH(BA$9,#REF!,1)),"-",IF(COUNTIF(#REF!,BA$9)=1,1,IF(ISERROR(SEARCH(CONCATENATE(BA$9,","),#REF!,1)),IF(ISERROR(SEARCH(CONCATENATE(",",BA$9),#REF!,1)),"-",1),1)))</f>
        <v>-</v>
      </c>
      <c r="BB55" s="337" t="str">
        <f>IF(ISERROR(SEARCH(BB$9,#REF!,1)),"-",IF(COUNTIF(#REF!,BB$9)=1,1,IF(ISERROR(SEARCH(CONCATENATE(BB$9,","),#REF!,1)),IF(ISERROR(SEARCH(CONCATENATE(",",BB$9),#REF!,1)),"-",1),1)))</f>
        <v>-</v>
      </c>
      <c r="BC55" s="383"/>
      <c r="BD55" s="337" t="str">
        <f>IF(ISERROR(SEARCH(BD$9,#REF!,1)),"-",IF(COUNTIF(#REF!,BD$9)=1,1,IF(ISERROR(SEARCH(CONCATENATE(BD$9,","),#REF!,1)),IF(ISERROR(SEARCH(CONCATENATE(",",BD$9),#REF!,1)),"-",1),1)))</f>
        <v>-</v>
      </c>
      <c r="BE55" s="337" t="str">
        <f>IF(ISERROR(SEARCH(BE$9,#REF!,1)),"-",IF(COUNTIF(#REF!,BE$9)=1,1,IF(ISERROR(SEARCH(CONCATENATE(BE$9,","),#REF!,1)),IF(ISERROR(SEARCH(CONCATENATE(",",BE$9),#REF!,1)),"-",1),1)))</f>
        <v>-</v>
      </c>
      <c r="BF55" s="337" t="str">
        <f>IF(ISERROR(SEARCH(BF$9,#REF!,1)),"-",IF(COUNTIF(#REF!,BF$9)=1,1,IF(ISERROR(SEARCH(CONCATENATE(BF$9,","),#REF!,1)),IF(ISERROR(SEARCH(CONCATENATE(",",BF$9),#REF!,1)),"-",1),1)))</f>
        <v>-</v>
      </c>
      <c r="BG55" s="337" t="str">
        <f>IF(ISERROR(SEARCH(BG$9,#REF!,1)),"-",IF(COUNTIF(#REF!,BG$9)=1,1,IF(ISERROR(SEARCH(CONCATENATE(BG$9,","),#REF!,1)),IF(ISERROR(SEARCH(CONCATENATE(",",BG$9),#REF!,1)),"-",1),1)))</f>
        <v>-</v>
      </c>
      <c r="BH55" s="337" t="str">
        <f>IF(ISERROR(SEARCH(BH$9,#REF!,1)),"-",IF(COUNTIF(#REF!,BH$9)=1,1,IF(ISERROR(SEARCH(CONCATENATE(BH$9,","),#REF!,1)),IF(ISERROR(SEARCH(CONCATENATE(",",BH$9),#REF!,1)),"-",1),1)))</f>
        <v>-</v>
      </c>
      <c r="BI55" s="337" t="str">
        <f>IF(ISERROR(SEARCH(BI$9,#REF!,1)),"-",IF(COUNTIF(#REF!,BI$9)=1,1,IF(ISERROR(SEARCH(CONCATENATE(BI$9,","),#REF!,1)),IF(ISERROR(SEARCH(CONCATENATE(",",BI$9),#REF!,1)),"-",1),1)))</f>
        <v>-</v>
      </c>
      <c r="BJ55" s="337" t="str">
        <f>IF(ISERROR(SEARCH(BJ$9,#REF!,1)),"-",IF(COUNTIF(#REF!,BJ$9)=1,1,IF(ISERROR(SEARCH(CONCATENATE(BJ$9,","),#REF!,1)),IF(ISERROR(SEARCH(CONCATENATE(",",BJ$9),#REF!,1)),"-",1),1)))</f>
        <v>-</v>
      </c>
      <c r="BK55" s="337" t="str">
        <f>IF(ISERROR(SEARCH(BK$9,#REF!,1)),"-",IF(COUNTIF(#REF!,BK$9)=1,1,IF(ISERROR(SEARCH(CONCATENATE(BK$9,","),#REF!,1)),IF(ISERROR(SEARCH(CONCATENATE(",",BK$9),#REF!,1)),"-",1),1)))</f>
        <v>-</v>
      </c>
      <c r="BL55" s="337" t="str">
        <f>IF(ISERROR(SEARCH(BL$9,#REF!,1)),"-",IF(COUNTIF(#REF!,BL$9)=1,1,IF(ISERROR(SEARCH(CONCATENATE(BL$9,","),#REF!,1)),IF(ISERROR(SEARCH(CONCATENATE(",",BL$9),#REF!,1)),"-",1),1)))</f>
        <v>-</v>
      </c>
      <c r="BM55" s="383"/>
      <c r="BN55" s="337"/>
      <c r="BO55" s="337"/>
      <c r="BP55" s="337"/>
      <c r="BQ55" s="337"/>
      <c r="BR55" s="337"/>
      <c r="BS55" s="337"/>
      <c r="BT55" s="337"/>
      <c r="BU55" s="338"/>
      <c r="BV55" s="390"/>
      <c r="BW55" s="95"/>
    </row>
    <row r="56" spans="1:80" ht="40.5">
      <c r="A56" s="392" t="s">
        <v>243</v>
      </c>
      <c r="B56" s="351" t="s">
        <v>244</v>
      </c>
      <c r="C56" s="330"/>
      <c r="D56" s="352">
        <v>3</v>
      </c>
      <c r="E56" s="488"/>
      <c r="F56" s="488"/>
      <c r="G56" s="489">
        <v>4</v>
      </c>
      <c r="H56" s="487">
        <v>120</v>
      </c>
      <c r="I56" s="487">
        <v>46</v>
      </c>
      <c r="J56" s="289"/>
      <c r="K56" s="289"/>
      <c r="L56" s="289">
        <v>46</v>
      </c>
      <c r="M56" s="289">
        <v>74</v>
      </c>
      <c r="N56" s="281"/>
      <c r="O56" s="279"/>
      <c r="P56" s="279"/>
      <c r="Q56" s="277">
        <v>3</v>
      </c>
      <c r="R56" s="330"/>
      <c r="S56" s="330"/>
      <c r="T56" s="330"/>
      <c r="U56" s="330"/>
      <c r="V56" s="330"/>
      <c r="W56" s="354"/>
      <c r="X56" s="354"/>
      <c r="Y56" s="354"/>
      <c r="Z56" s="354"/>
      <c r="AA56" s="354"/>
      <c r="AB56" s="354"/>
      <c r="AC56" s="354"/>
      <c r="AD56" s="354"/>
      <c r="AE56" s="354"/>
      <c r="AF56" s="354"/>
      <c r="AG56" s="354"/>
      <c r="AH56" s="354"/>
      <c r="AI56" s="354"/>
      <c r="AJ56" s="354"/>
      <c r="AK56" s="354"/>
      <c r="AL56" s="354"/>
      <c r="AM56" s="354"/>
      <c r="AN56" s="354"/>
      <c r="AO56" s="354"/>
      <c r="AP56" s="354"/>
      <c r="AQ56" s="354"/>
      <c r="AR56" s="354"/>
      <c r="AS56" s="354"/>
      <c r="AT56" s="354"/>
      <c r="AU56" s="354"/>
      <c r="AV56" s="354"/>
      <c r="AW56" s="354"/>
      <c r="AX56" s="354"/>
      <c r="AY56" s="354"/>
      <c r="AZ56" s="354"/>
      <c r="BA56" s="354"/>
      <c r="BB56" s="354"/>
      <c r="BC56" s="354"/>
      <c r="BD56" s="354"/>
      <c r="BE56" s="354"/>
      <c r="BF56" s="354"/>
      <c r="BG56" s="354"/>
      <c r="BH56" s="354"/>
      <c r="BI56" s="354"/>
      <c r="BJ56" s="354"/>
      <c r="BK56" s="354"/>
      <c r="BL56" s="354"/>
      <c r="BM56" s="354"/>
      <c r="BN56" s="354"/>
      <c r="BO56" s="354"/>
      <c r="BP56" s="354"/>
      <c r="BQ56" s="354"/>
      <c r="BR56" s="354"/>
      <c r="BS56" s="354"/>
      <c r="BT56" s="354"/>
      <c r="BU56" s="354"/>
      <c r="BV56" s="393"/>
      <c r="BW56" s="95"/>
    </row>
    <row r="57" spans="1:80" s="103" customFormat="1" ht="20.25">
      <c r="A57" s="394" t="s">
        <v>245</v>
      </c>
      <c r="B57" s="355" t="s">
        <v>246</v>
      </c>
      <c r="C57" s="347"/>
      <c r="D57" s="356">
        <v>3</v>
      </c>
      <c r="E57" s="485"/>
      <c r="F57" s="485"/>
      <c r="G57" s="486">
        <v>4</v>
      </c>
      <c r="H57" s="487">
        <v>120</v>
      </c>
      <c r="I57" s="487">
        <v>46</v>
      </c>
      <c r="J57" s="289"/>
      <c r="K57" s="289"/>
      <c r="L57" s="289">
        <v>46</v>
      </c>
      <c r="M57" s="289">
        <v>74</v>
      </c>
      <c r="N57" s="281"/>
      <c r="O57" s="279"/>
      <c r="P57" s="279"/>
      <c r="Q57" s="277">
        <v>3</v>
      </c>
      <c r="R57" s="347"/>
      <c r="S57" s="471"/>
      <c r="T57" s="472"/>
      <c r="U57" s="472"/>
      <c r="V57" s="472"/>
      <c r="W57" s="473"/>
      <c r="X57" s="473"/>
      <c r="Y57" s="473"/>
      <c r="Z57" s="473"/>
      <c r="AA57" s="473"/>
      <c r="AB57" s="473"/>
      <c r="AC57" s="473"/>
      <c r="AD57" s="473"/>
      <c r="AE57" s="473"/>
      <c r="AF57" s="473"/>
      <c r="AG57" s="473"/>
      <c r="AH57" s="473"/>
      <c r="AI57" s="473"/>
      <c r="AJ57" s="473"/>
      <c r="AK57" s="473"/>
      <c r="AL57" s="473"/>
      <c r="AM57" s="473"/>
      <c r="AN57" s="473"/>
      <c r="AO57" s="473"/>
      <c r="AP57" s="473"/>
      <c r="AQ57" s="473"/>
      <c r="AR57" s="473"/>
      <c r="AS57" s="473"/>
      <c r="AT57" s="473"/>
      <c r="AU57" s="473"/>
      <c r="AV57" s="473"/>
      <c r="AW57" s="473"/>
      <c r="AX57" s="473"/>
      <c r="AY57" s="473"/>
      <c r="AZ57" s="473"/>
      <c r="BA57" s="473"/>
      <c r="BB57" s="473"/>
      <c r="BC57" s="473"/>
      <c r="BD57" s="473"/>
      <c r="BE57" s="473"/>
      <c r="BF57" s="473"/>
      <c r="BG57" s="473"/>
      <c r="BH57" s="473"/>
      <c r="BI57" s="473"/>
      <c r="BJ57" s="473"/>
      <c r="BK57" s="473"/>
      <c r="BL57" s="473"/>
      <c r="BM57" s="473"/>
      <c r="BN57" s="473"/>
      <c r="BO57" s="473"/>
      <c r="BP57" s="473"/>
      <c r="BQ57" s="473"/>
      <c r="BR57" s="473"/>
      <c r="BS57" s="473"/>
      <c r="BT57" s="473"/>
      <c r="BU57" s="473"/>
      <c r="BV57" s="473"/>
      <c r="BW57" s="95"/>
      <c r="BX57" s="93"/>
      <c r="BY57" s="93"/>
      <c r="BZ57" s="93"/>
      <c r="CA57" s="93"/>
      <c r="CB57" s="470"/>
    </row>
    <row r="58" spans="1:80" s="103" customFormat="1" ht="20.25">
      <c r="A58" s="394" t="s">
        <v>247</v>
      </c>
      <c r="B58" s="355" t="s">
        <v>248</v>
      </c>
      <c r="C58" s="347"/>
      <c r="D58" s="356">
        <v>3</v>
      </c>
      <c r="E58" s="485"/>
      <c r="F58" s="485"/>
      <c r="G58" s="486">
        <v>4</v>
      </c>
      <c r="H58" s="487">
        <v>120</v>
      </c>
      <c r="I58" s="487">
        <v>46</v>
      </c>
      <c r="J58" s="289"/>
      <c r="K58" s="289"/>
      <c r="L58" s="289">
        <v>46</v>
      </c>
      <c r="M58" s="289">
        <v>74</v>
      </c>
      <c r="N58" s="281"/>
      <c r="O58" s="279"/>
      <c r="P58" s="279"/>
      <c r="Q58" s="277">
        <v>3</v>
      </c>
      <c r="R58" s="347"/>
      <c r="S58" s="471"/>
      <c r="T58" s="472"/>
      <c r="U58" s="472"/>
      <c r="V58" s="472"/>
      <c r="W58" s="473"/>
      <c r="X58" s="473"/>
      <c r="Y58" s="473"/>
      <c r="Z58" s="473"/>
      <c r="AA58" s="473"/>
      <c r="AB58" s="473"/>
      <c r="AC58" s="473"/>
      <c r="AD58" s="473"/>
      <c r="AE58" s="473"/>
      <c r="AF58" s="473"/>
      <c r="AG58" s="473"/>
      <c r="AH58" s="473"/>
      <c r="AI58" s="473"/>
      <c r="AJ58" s="473"/>
      <c r="AK58" s="473"/>
      <c r="AL58" s="473"/>
      <c r="AM58" s="473"/>
      <c r="AN58" s="473"/>
      <c r="AO58" s="473"/>
      <c r="AP58" s="473"/>
      <c r="AQ58" s="473"/>
      <c r="AR58" s="473"/>
      <c r="AS58" s="473"/>
      <c r="AT58" s="473"/>
      <c r="AU58" s="473"/>
      <c r="AV58" s="473"/>
      <c r="AW58" s="473"/>
      <c r="AX58" s="473"/>
      <c r="AY58" s="473"/>
      <c r="AZ58" s="473"/>
      <c r="BA58" s="473"/>
      <c r="BB58" s="473"/>
      <c r="BC58" s="473"/>
      <c r="BD58" s="473"/>
      <c r="BE58" s="473"/>
      <c r="BF58" s="473"/>
      <c r="BG58" s="473"/>
      <c r="BH58" s="473"/>
      <c r="BI58" s="473"/>
      <c r="BJ58" s="473"/>
      <c r="BK58" s="473"/>
      <c r="BL58" s="473"/>
      <c r="BM58" s="473"/>
      <c r="BN58" s="473"/>
      <c r="BO58" s="473"/>
      <c r="BP58" s="473"/>
      <c r="BQ58" s="473"/>
      <c r="BR58" s="473"/>
      <c r="BS58" s="473"/>
      <c r="BT58" s="473"/>
      <c r="BU58" s="473"/>
      <c r="BV58" s="473"/>
      <c r="BW58" s="95"/>
      <c r="BX58" s="93"/>
      <c r="BY58" s="93"/>
      <c r="BZ58" s="93"/>
      <c r="CA58" s="93"/>
      <c r="CB58" s="470"/>
    </row>
    <row r="59" spans="1:80" ht="27.75" customHeight="1">
      <c r="A59" s="395" t="s">
        <v>249</v>
      </c>
      <c r="B59" s="355" t="s">
        <v>250</v>
      </c>
      <c r="C59" s="306"/>
      <c r="D59" s="306">
        <v>4</v>
      </c>
      <c r="E59" s="306"/>
      <c r="F59" s="346"/>
      <c r="G59" s="486">
        <v>7</v>
      </c>
      <c r="H59" s="487">
        <v>210</v>
      </c>
      <c r="I59" s="487">
        <v>96</v>
      </c>
      <c r="J59" s="305"/>
      <c r="K59" s="305"/>
      <c r="L59" s="305">
        <v>96</v>
      </c>
      <c r="M59" s="306">
        <v>114</v>
      </c>
      <c r="N59" s="281"/>
      <c r="O59" s="305"/>
      <c r="P59" s="306"/>
      <c r="Q59" s="305"/>
      <c r="R59" s="357">
        <v>5</v>
      </c>
      <c r="S59" s="358"/>
      <c r="T59" s="358"/>
      <c r="U59" s="358"/>
      <c r="V59" s="301"/>
      <c r="W59" s="284"/>
      <c r="X59" s="284"/>
      <c r="Y59" s="375"/>
      <c r="Z59" s="359"/>
      <c r="AA59" s="359"/>
      <c r="AB59" s="359"/>
      <c r="AC59" s="359"/>
      <c r="AD59" s="359"/>
      <c r="AE59" s="359"/>
      <c r="AF59" s="359"/>
      <c r="AG59" s="359"/>
      <c r="AH59" s="359"/>
      <c r="AI59" s="375"/>
      <c r="AJ59" s="359"/>
      <c r="AK59" s="359"/>
      <c r="AL59" s="359"/>
      <c r="AM59" s="359"/>
      <c r="AN59" s="359"/>
      <c r="AO59" s="359"/>
      <c r="AP59" s="359"/>
      <c r="AQ59" s="359"/>
      <c r="AR59" s="359"/>
      <c r="AS59" s="375"/>
      <c r="AT59" s="359"/>
      <c r="AU59" s="359"/>
      <c r="AV59" s="359"/>
      <c r="AW59" s="359"/>
      <c r="AX59" s="359"/>
      <c r="AY59" s="359"/>
      <c r="AZ59" s="359"/>
      <c r="BA59" s="359"/>
      <c r="BB59" s="359"/>
      <c r="BC59" s="375"/>
      <c r="BD59" s="359"/>
      <c r="BE59" s="359"/>
      <c r="BF59" s="359"/>
      <c r="BG59" s="359"/>
      <c r="BH59" s="359"/>
      <c r="BI59" s="359"/>
      <c r="BJ59" s="359"/>
      <c r="BK59" s="359"/>
      <c r="BL59" s="359"/>
      <c r="BM59" s="375"/>
      <c r="BN59" s="359"/>
      <c r="BO59" s="359"/>
      <c r="BP59" s="359"/>
      <c r="BQ59" s="359"/>
      <c r="BR59" s="359"/>
      <c r="BS59" s="359"/>
      <c r="BT59" s="359"/>
      <c r="BU59" s="359"/>
      <c r="BV59" s="396"/>
      <c r="BW59" s="95"/>
    </row>
    <row r="60" spans="1:80" ht="34.5" customHeight="1">
      <c r="A60" s="394" t="s">
        <v>251</v>
      </c>
      <c r="B60" s="355" t="s">
        <v>252</v>
      </c>
      <c r="C60" s="360"/>
      <c r="D60" s="306">
        <v>4</v>
      </c>
      <c r="E60" s="306"/>
      <c r="F60" s="306"/>
      <c r="G60" s="486">
        <v>7</v>
      </c>
      <c r="H60" s="487">
        <v>210</v>
      </c>
      <c r="I60" s="487">
        <v>96</v>
      </c>
      <c r="J60" s="305"/>
      <c r="K60" s="305"/>
      <c r="L60" s="305">
        <v>96</v>
      </c>
      <c r="M60" s="306">
        <v>114</v>
      </c>
      <c r="N60" s="281"/>
      <c r="O60" s="305"/>
      <c r="P60" s="306"/>
      <c r="Q60" s="305"/>
      <c r="R60" s="361">
        <v>5</v>
      </c>
      <c r="S60" s="277"/>
      <c r="T60" s="277"/>
      <c r="U60" s="277"/>
      <c r="V60" s="353"/>
      <c r="W60" s="284"/>
      <c r="X60" s="284"/>
      <c r="Y60" s="375"/>
      <c r="Z60" s="359"/>
      <c r="AA60" s="359"/>
      <c r="AB60" s="359"/>
      <c r="AC60" s="359"/>
      <c r="AD60" s="359"/>
      <c r="AE60" s="359"/>
      <c r="AF60" s="359"/>
      <c r="AG60" s="359"/>
      <c r="AH60" s="359"/>
      <c r="AI60" s="375"/>
      <c r="AJ60" s="359"/>
      <c r="AK60" s="359"/>
      <c r="AL60" s="359"/>
      <c r="AM60" s="359"/>
      <c r="AN60" s="359"/>
      <c r="AO60" s="359"/>
      <c r="AP60" s="359"/>
      <c r="AQ60" s="359"/>
      <c r="AR60" s="359"/>
      <c r="AS60" s="375"/>
      <c r="AT60" s="359"/>
      <c r="AU60" s="359"/>
      <c r="AV60" s="359"/>
      <c r="AW60" s="359"/>
      <c r="AX60" s="359"/>
      <c r="AY60" s="359"/>
      <c r="AZ60" s="359"/>
      <c r="BA60" s="359"/>
      <c r="BB60" s="359"/>
      <c r="BC60" s="375"/>
      <c r="BD60" s="359"/>
      <c r="BE60" s="359"/>
      <c r="BF60" s="359"/>
      <c r="BG60" s="359"/>
      <c r="BH60" s="359"/>
      <c r="BI60" s="359"/>
      <c r="BJ60" s="359"/>
      <c r="BK60" s="359"/>
      <c r="BL60" s="359"/>
      <c r="BM60" s="375"/>
      <c r="BN60" s="359"/>
      <c r="BO60" s="359"/>
      <c r="BP60" s="359"/>
      <c r="BQ60" s="359"/>
      <c r="BR60" s="359"/>
      <c r="BS60" s="359"/>
      <c r="BT60" s="359"/>
      <c r="BU60" s="359"/>
      <c r="BV60" s="397"/>
      <c r="BW60" s="95"/>
    </row>
    <row r="61" spans="1:80" ht="31.5" customHeight="1">
      <c r="A61" s="395" t="s">
        <v>253</v>
      </c>
      <c r="B61" s="355" t="s">
        <v>254</v>
      </c>
      <c r="C61" s="305"/>
      <c r="D61" s="305">
        <v>4</v>
      </c>
      <c r="E61" s="305"/>
      <c r="F61" s="305"/>
      <c r="G61" s="486">
        <v>7</v>
      </c>
      <c r="H61" s="487">
        <v>210</v>
      </c>
      <c r="I61" s="487">
        <v>96</v>
      </c>
      <c r="J61" s="305"/>
      <c r="K61" s="305"/>
      <c r="L61" s="305">
        <v>96</v>
      </c>
      <c r="M61" s="306">
        <v>114</v>
      </c>
      <c r="N61" s="281"/>
      <c r="O61" s="305"/>
      <c r="P61" s="306"/>
      <c r="Q61" s="305"/>
      <c r="R61" s="361">
        <v>5</v>
      </c>
      <c r="S61" s="362"/>
      <c r="T61" s="362"/>
      <c r="U61" s="362"/>
      <c r="V61" s="353"/>
      <c r="W61" s="284"/>
      <c r="X61" s="284"/>
      <c r="Y61" s="375"/>
      <c r="Z61" s="359"/>
      <c r="AA61" s="359"/>
      <c r="AB61" s="359"/>
      <c r="AC61" s="359"/>
      <c r="AD61" s="359"/>
      <c r="AE61" s="359"/>
      <c r="AF61" s="359"/>
      <c r="AG61" s="359"/>
      <c r="AH61" s="359"/>
      <c r="AI61" s="375"/>
      <c r="AJ61" s="359"/>
      <c r="AK61" s="359"/>
      <c r="AL61" s="359"/>
      <c r="AM61" s="359"/>
      <c r="AN61" s="359"/>
      <c r="AO61" s="359"/>
      <c r="AP61" s="359"/>
      <c r="AQ61" s="359"/>
      <c r="AR61" s="359"/>
      <c r="AS61" s="375"/>
      <c r="AT61" s="359"/>
      <c r="AU61" s="359"/>
      <c r="AV61" s="359"/>
      <c r="AW61" s="359"/>
      <c r="AX61" s="359"/>
      <c r="AY61" s="359"/>
      <c r="AZ61" s="359"/>
      <c r="BA61" s="359"/>
      <c r="BB61" s="359"/>
      <c r="BC61" s="375"/>
      <c r="BD61" s="359"/>
      <c r="BE61" s="359"/>
      <c r="BF61" s="359"/>
      <c r="BG61" s="359"/>
      <c r="BH61" s="359"/>
      <c r="BI61" s="359"/>
      <c r="BJ61" s="359"/>
      <c r="BK61" s="359"/>
      <c r="BL61" s="359"/>
      <c r="BM61" s="375"/>
      <c r="BN61" s="359"/>
      <c r="BO61" s="359"/>
      <c r="BP61" s="359"/>
      <c r="BQ61" s="359"/>
      <c r="BR61" s="359"/>
      <c r="BS61" s="359"/>
      <c r="BT61" s="359"/>
      <c r="BU61" s="359"/>
      <c r="BV61" s="387"/>
      <c r="BW61" s="95"/>
    </row>
    <row r="62" spans="1:80" ht="40.5">
      <c r="A62" s="395" t="s">
        <v>255</v>
      </c>
      <c r="B62" s="355" t="s">
        <v>468</v>
      </c>
      <c r="C62" s="360"/>
      <c r="D62" s="305">
        <v>4</v>
      </c>
      <c r="E62" s="305"/>
      <c r="F62" s="305"/>
      <c r="G62" s="486">
        <v>7</v>
      </c>
      <c r="H62" s="487">
        <v>210</v>
      </c>
      <c r="I62" s="487">
        <v>96</v>
      </c>
      <c r="J62" s="305"/>
      <c r="K62" s="305"/>
      <c r="L62" s="305">
        <v>96</v>
      </c>
      <c r="M62" s="306">
        <v>114</v>
      </c>
      <c r="N62" s="281"/>
      <c r="O62" s="305"/>
      <c r="P62" s="306"/>
      <c r="Q62" s="305"/>
      <c r="R62" s="361">
        <v>5</v>
      </c>
      <c r="S62" s="362"/>
      <c r="T62" s="362"/>
      <c r="U62" s="362"/>
      <c r="V62" s="353"/>
      <c r="W62" s="284"/>
      <c r="X62" s="284"/>
      <c r="Y62" s="375"/>
      <c r="Z62" s="359"/>
      <c r="AA62" s="359"/>
      <c r="AB62" s="359"/>
      <c r="AC62" s="359"/>
      <c r="AD62" s="359"/>
      <c r="AE62" s="359"/>
      <c r="AF62" s="359"/>
      <c r="AG62" s="359"/>
      <c r="AH62" s="359"/>
      <c r="AI62" s="375"/>
      <c r="AJ62" s="359"/>
      <c r="AK62" s="359"/>
      <c r="AL62" s="359"/>
      <c r="AM62" s="359"/>
      <c r="AN62" s="359"/>
      <c r="AO62" s="359"/>
      <c r="AP62" s="359"/>
      <c r="AQ62" s="359"/>
      <c r="AR62" s="359"/>
      <c r="AS62" s="375"/>
      <c r="AT62" s="359"/>
      <c r="AU62" s="359"/>
      <c r="AV62" s="359"/>
      <c r="AW62" s="359"/>
      <c r="AX62" s="359"/>
      <c r="AY62" s="359"/>
      <c r="AZ62" s="359"/>
      <c r="BA62" s="359"/>
      <c r="BB62" s="359"/>
      <c r="BC62" s="375"/>
      <c r="BD62" s="359"/>
      <c r="BE62" s="359"/>
      <c r="BF62" s="359"/>
      <c r="BG62" s="359"/>
      <c r="BH62" s="359"/>
      <c r="BI62" s="359"/>
      <c r="BJ62" s="359"/>
      <c r="BK62" s="359"/>
      <c r="BL62" s="359"/>
      <c r="BM62" s="375"/>
      <c r="BN62" s="359"/>
      <c r="BO62" s="359"/>
      <c r="BP62" s="359"/>
      <c r="BQ62" s="359"/>
      <c r="BR62" s="359"/>
      <c r="BS62" s="359"/>
      <c r="BT62" s="359"/>
      <c r="BU62" s="359"/>
      <c r="BV62" s="387"/>
      <c r="BW62" s="95"/>
    </row>
    <row r="63" spans="1:80" ht="20.25">
      <c r="A63" s="395" t="s">
        <v>256</v>
      </c>
      <c r="B63" s="355" t="s">
        <v>257</v>
      </c>
      <c r="C63" s="360"/>
      <c r="D63" s="305">
        <v>5</v>
      </c>
      <c r="E63" s="305"/>
      <c r="F63" s="305"/>
      <c r="G63" s="486">
        <v>5</v>
      </c>
      <c r="H63" s="487">
        <v>150</v>
      </c>
      <c r="I63" s="487">
        <v>60</v>
      </c>
      <c r="J63" s="305"/>
      <c r="K63" s="305"/>
      <c r="L63" s="305">
        <v>60</v>
      </c>
      <c r="M63" s="306">
        <v>90</v>
      </c>
      <c r="N63" s="281"/>
      <c r="O63" s="305"/>
      <c r="P63" s="306"/>
      <c r="Q63" s="305"/>
      <c r="R63" s="361"/>
      <c r="S63" s="324">
        <v>4</v>
      </c>
      <c r="T63" s="362"/>
      <c r="U63" s="362"/>
      <c r="V63" s="353"/>
      <c r="W63" s="284"/>
      <c r="X63" s="284"/>
      <c r="Y63" s="375"/>
      <c r="Z63" s="359"/>
      <c r="AA63" s="359"/>
      <c r="AB63" s="359"/>
      <c r="AC63" s="359"/>
      <c r="AD63" s="359"/>
      <c r="AE63" s="359"/>
      <c r="AF63" s="359"/>
      <c r="AG63" s="359"/>
      <c r="AH63" s="359"/>
      <c r="AI63" s="375"/>
      <c r="AJ63" s="359"/>
      <c r="AK63" s="359"/>
      <c r="AL63" s="359"/>
      <c r="AM63" s="359"/>
      <c r="AN63" s="359"/>
      <c r="AO63" s="359"/>
      <c r="AP63" s="359"/>
      <c r="AQ63" s="359"/>
      <c r="AR63" s="359"/>
      <c r="AS63" s="375"/>
      <c r="AT63" s="359"/>
      <c r="AU63" s="359"/>
      <c r="AV63" s="359"/>
      <c r="AW63" s="359"/>
      <c r="AX63" s="359"/>
      <c r="AY63" s="359"/>
      <c r="AZ63" s="359"/>
      <c r="BA63" s="359"/>
      <c r="BB63" s="359"/>
      <c r="BC63" s="375"/>
      <c r="BD63" s="359"/>
      <c r="BE63" s="359"/>
      <c r="BF63" s="359"/>
      <c r="BG63" s="359"/>
      <c r="BH63" s="359"/>
      <c r="BI63" s="359"/>
      <c r="BJ63" s="359"/>
      <c r="BK63" s="359"/>
      <c r="BL63" s="359"/>
      <c r="BM63" s="375"/>
      <c r="BN63" s="359"/>
      <c r="BO63" s="359"/>
      <c r="BP63" s="359"/>
      <c r="BQ63" s="359"/>
      <c r="BR63" s="359"/>
      <c r="BS63" s="359"/>
      <c r="BT63" s="359"/>
      <c r="BU63" s="359"/>
      <c r="BV63" s="387"/>
      <c r="BW63" s="95"/>
    </row>
    <row r="64" spans="1:80" ht="20.25">
      <c r="A64" s="398" t="s">
        <v>258</v>
      </c>
      <c r="B64" s="355" t="s">
        <v>259</v>
      </c>
      <c r="C64" s="360"/>
      <c r="D64" s="305">
        <v>5</v>
      </c>
      <c r="E64" s="305"/>
      <c r="F64" s="305"/>
      <c r="G64" s="486">
        <v>5</v>
      </c>
      <c r="H64" s="487">
        <v>150</v>
      </c>
      <c r="I64" s="487">
        <v>60</v>
      </c>
      <c r="J64" s="305"/>
      <c r="K64" s="305"/>
      <c r="L64" s="305">
        <v>60</v>
      </c>
      <c r="M64" s="306">
        <v>90</v>
      </c>
      <c r="N64" s="281"/>
      <c r="O64" s="305"/>
      <c r="P64" s="306"/>
      <c r="Q64" s="305"/>
      <c r="R64" s="361"/>
      <c r="S64" s="324">
        <v>4</v>
      </c>
      <c r="T64" s="362"/>
      <c r="U64" s="362"/>
      <c r="V64" s="353"/>
      <c r="W64" s="284"/>
      <c r="X64" s="284"/>
      <c r="Y64" s="375"/>
      <c r="Z64" s="359"/>
      <c r="AA64" s="359"/>
      <c r="AB64" s="359"/>
      <c r="AC64" s="359"/>
      <c r="AD64" s="359"/>
      <c r="AE64" s="359"/>
      <c r="AF64" s="359"/>
      <c r="AG64" s="359"/>
      <c r="AH64" s="359"/>
      <c r="AI64" s="375"/>
      <c r="AJ64" s="359"/>
      <c r="AK64" s="359"/>
      <c r="AL64" s="359"/>
      <c r="AM64" s="359"/>
      <c r="AN64" s="359"/>
      <c r="AO64" s="359"/>
      <c r="AP64" s="359"/>
      <c r="AQ64" s="359"/>
      <c r="AR64" s="359"/>
      <c r="AS64" s="375"/>
      <c r="AT64" s="359"/>
      <c r="AU64" s="359"/>
      <c r="AV64" s="359"/>
      <c r="AW64" s="359"/>
      <c r="AX64" s="359"/>
      <c r="AY64" s="359"/>
      <c r="AZ64" s="359"/>
      <c r="BA64" s="359"/>
      <c r="BB64" s="359"/>
      <c r="BC64" s="375"/>
      <c r="BD64" s="359"/>
      <c r="BE64" s="359"/>
      <c r="BF64" s="359"/>
      <c r="BG64" s="359"/>
      <c r="BH64" s="359"/>
      <c r="BI64" s="359"/>
      <c r="BJ64" s="359"/>
      <c r="BK64" s="359"/>
      <c r="BL64" s="359"/>
      <c r="BM64" s="375"/>
      <c r="BN64" s="359"/>
      <c r="BO64" s="359"/>
      <c r="BP64" s="359"/>
      <c r="BQ64" s="359"/>
      <c r="BR64" s="359"/>
      <c r="BS64" s="359"/>
      <c r="BT64" s="359"/>
      <c r="BU64" s="359"/>
      <c r="BV64" s="387"/>
      <c r="BW64" s="95"/>
    </row>
    <row r="65" spans="1:75" ht="40.5">
      <c r="A65" s="398" t="s">
        <v>260</v>
      </c>
      <c r="B65" s="363" t="s">
        <v>261</v>
      </c>
      <c r="C65" s="364"/>
      <c r="D65" s="357">
        <v>5</v>
      </c>
      <c r="E65" s="358"/>
      <c r="F65" s="358"/>
      <c r="G65" s="490">
        <v>5</v>
      </c>
      <c r="H65" s="491">
        <v>150</v>
      </c>
      <c r="I65" s="491">
        <v>60</v>
      </c>
      <c r="J65" s="365"/>
      <c r="K65" s="357"/>
      <c r="L65" s="358">
        <v>60</v>
      </c>
      <c r="M65" s="340">
        <v>90</v>
      </c>
      <c r="N65" s="366"/>
      <c r="O65" s="358"/>
      <c r="P65" s="340"/>
      <c r="Q65" s="358"/>
      <c r="R65" s="324"/>
      <c r="S65" s="324">
        <v>4</v>
      </c>
      <c r="T65" s="362"/>
      <c r="U65" s="362"/>
      <c r="V65" s="353"/>
      <c r="W65" s="284"/>
      <c r="X65" s="284"/>
      <c r="Y65" s="375"/>
      <c r="Z65" s="359"/>
      <c r="AA65" s="359"/>
      <c r="AB65" s="359"/>
      <c r="AC65" s="359"/>
      <c r="AD65" s="359"/>
      <c r="AE65" s="359"/>
      <c r="AF65" s="359"/>
      <c r="AG65" s="359"/>
      <c r="AH65" s="359"/>
      <c r="AI65" s="375"/>
      <c r="AJ65" s="359"/>
      <c r="AK65" s="359"/>
      <c r="AL65" s="359"/>
      <c r="AM65" s="359"/>
      <c r="AN65" s="359"/>
      <c r="AO65" s="359"/>
      <c r="AP65" s="359"/>
      <c r="AQ65" s="359"/>
      <c r="AR65" s="359"/>
      <c r="AS65" s="375"/>
      <c r="AT65" s="359"/>
      <c r="AU65" s="359"/>
      <c r="AV65" s="359"/>
      <c r="AW65" s="359"/>
      <c r="AX65" s="359"/>
      <c r="AY65" s="359"/>
      <c r="AZ65" s="359"/>
      <c r="BA65" s="359"/>
      <c r="BB65" s="359"/>
      <c r="BC65" s="375"/>
      <c r="BD65" s="359"/>
      <c r="BE65" s="359"/>
      <c r="BF65" s="359"/>
      <c r="BG65" s="359"/>
      <c r="BH65" s="359"/>
      <c r="BI65" s="359"/>
      <c r="BJ65" s="359"/>
      <c r="BK65" s="359"/>
      <c r="BL65" s="359"/>
      <c r="BM65" s="375"/>
      <c r="BN65" s="359"/>
      <c r="BO65" s="359"/>
      <c r="BP65" s="359"/>
      <c r="BQ65" s="359"/>
      <c r="BR65" s="359"/>
      <c r="BS65" s="359"/>
      <c r="BT65" s="359"/>
      <c r="BU65" s="359"/>
      <c r="BV65" s="387"/>
      <c r="BW65" s="95"/>
    </row>
    <row r="66" spans="1:75" ht="20.25">
      <c r="A66" s="398" t="s">
        <v>262</v>
      </c>
      <c r="B66" s="355" t="s">
        <v>466</v>
      </c>
      <c r="C66" s="360"/>
      <c r="D66" s="361">
        <v>5</v>
      </c>
      <c r="E66" s="324"/>
      <c r="F66" s="324"/>
      <c r="G66" s="486">
        <v>5</v>
      </c>
      <c r="H66" s="487">
        <v>150</v>
      </c>
      <c r="I66" s="487">
        <v>60</v>
      </c>
      <c r="J66" s="305"/>
      <c r="K66" s="361"/>
      <c r="L66" s="324">
        <v>60</v>
      </c>
      <c r="M66" s="280">
        <v>90</v>
      </c>
      <c r="N66" s="367"/>
      <c r="O66" s="324"/>
      <c r="P66" s="280"/>
      <c r="Q66" s="324"/>
      <c r="R66" s="324"/>
      <c r="S66" s="324">
        <v>4</v>
      </c>
      <c r="T66" s="362"/>
      <c r="U66" s="362"/>
      <c r="V66" s="353"/>
      <c r="W66" s="284"/>
      <c r="X66" s="284"/>
      <c r="Y66" s="375"/>
      <c r="Z66" s="359"/>
      <c r="AA66" s="359"/>
      <c r="AB66" s="359"/>
      <c r="AC66" s="359"/>
      <c r="AD66" s="359"/>
      <c r="AE66" s="359"/>
      <c r="AF66" s="359"/>
      <c r="AG66" s="359"/>
      <c r="AH66" s="359"/>
      <c r="AI66" s="375"/>
      <c r="AJ66" s="359"/>
      <c r="AK66" s="359"/>
      <c r="AL66" s="359"/>
      <c r="AM66" s="359"/>
      <c r="AN66" s="359"/>
      <c r="AO66" s="359"/>
      <c r="AP66" s="359"/>
      <c r="AQ66" s="359"/>
      <c r="AR66" s="359"/>
      <c r="AS66" s="375"/>
      <c r="AT66" s="359"/>
      <c r="AU66" s="359"/>
      <c r="AV66" s="359"/>
      <c r="AW66" s="359"/>
      <c r="AX66" s="359"/>
      <c r="AY66" s="359"/>
      <c r="AZ66" s="359"/>
      <c r="BA66" s="359"/>
      <c r="BB66" s="359"/>
      <c r="BC66" s="375"/>
      <c r="BD66" s="359"/>
      <c r="BE66" s="359"/>
      <c r="BF66" s="359"/>
      <c r="BG66" s="359"/>
      <c r="BH66" s="359"/>
      <c r="BI66" s="359"/>
      <c r="BJ66" s="359"/>
      <c r="BK66" s="359"/>
      <c r="BL66" s="359"/>
      <c r="BM66" s="375"/>
      <c r="BN66" s="359"/>
      <c r="BO66" s="359"/>
      <c r="BP66" s="359"/>
      <c r="BQ66" s="359"/>
      <c r="BR66" s="359"/>
      <c r="BS66" s="359"/>
      <c r="BT66" s="359"/>
      <c r="BU66" s="359"/>
      <c r="BV66" s="387"/>
      <c r="BW66" s="95"/>
    </row>
    <row r="67" spans="1:75" ht="40.5">
      <c r="A67" s="398" t="s">
        <v>263</v>
      </c>
      <c r="B67" s="355" t="s">
        <v>264</v>
      </c>
      <c r="C67" s="360"/>
      <c r="D67" s="361">
        <v>6</v>
      </c>
      <c r="E67" s="324"/>
      <c r="F67" s="324"/>
      <c r="G67" s="486">
        <v>5</v>
      </c>
      <c r="H67" s="487">
        <f>SUM(I67+M67)</f>
        <v>150</v>
      </c>
      <c r="I67" s="487">
        <v>72</v>
      </c>
      <c r="J67" s="305"/>
      <c r="K67" s="361"/>
      <c r="L67" s="324">
        <v>72</v>
      </c>
      <c r="M67" s="280">
        <v>78</v>
      </c>
      <c r="N67" s="367"/>
      <c r="O67" s="324"/>
      <c r="P67" s="280"/>
      <c r="Q67" s="324"/>
      <c r="R67" s="324"/>
      <c r="S67" s="362"/>
      <c r="T67" s="324">
        <v>4</v>
      </c>
      <c r="U67" s="362"/>
      <c r="V67" s="353"/>
      <c r="W67" s="284"/>
      <c r="X67" s="284"/>
      <c r="Y67" s="375"/>
      <c r="Z67" s="359"/>
      <c r="AA67" s="359"/>
      <c r="AB67" s="359"/>
      <c r="AC67" s="359"/>
      <c r="AD67" s="359"/>
      <c r="AE67" s="359"/>
      <c r="AF67" s="359"/>
      <c r="AG67" s="359"/>
      <c r="AH67" s="359"/>
      <c r="AI67" s="375"/>
      <c r="AJ67" s="359"/>
      <c r="AK67" s="359"/>
      <c r="AL67" s="359"/>
      <c r="AM67" s="359"/>
      <c r="AN67" s="359"/>
      <c r="AO67" s="359"/>
      <c r="AP67" s="359"/>
      <c r="AQ67" s="359"/>
      <c r="AR67" s="359"/>
      <c r="AS67" s="375"/>
      <c r="AT67" s="359"/>
      <c r="AU67" s="359"/>
      <c r="AV67" s="359"/>
      <c r="AW67" s="359"/>
      <c r="AX67" s="359"/>
      <c r="AY67" s="359"/>
      <c r="AZ67" s="359"/>
      <c r="BA67" s="359"/>
      <c r="BB67" s="359"/>
      <c r="BC67" s="375"/>
      <c r="BD67" s="359"/>
      <c r="BE67" s="359"/>
      <c r="BF67" s="359"/>
      <c r="BG67" s="359"/>
      <c r="BH67" s="359"/>
      <c r="BI67" s="359"/>
      <c r="BJ67" s="359"/>
      <c r="BK67" s="359"/>
      <c r="BL67" s="359"/>
      <c r="BM67" s="375"/>
      <c r="BN67" s="359"/>
      <c r="BO67" s="359"/>
      <c r="BP67" s="359"/>
      <c r="BQ67" s="359"/>
      <c r="BR67" s="359"/>
      <c r="BS67" s="359"/>
      <c r="BT67" s="359"/>
      <c r="BU67" s="359"/>
      <c r="BV67" s="387"/>
      <c r="BW67" s="95"/>
    </row>
    <row r="68" spans="1:75" ht="64.5" customHeight="1">
      <c r="A68" s="398" t="s">
        <v>265</v>
      </c>
      <c r="B68" s="355" t="s">
        <v>483</v>
      </c>
      <c r="C68" s="360"/>
      <c r="D68" s="361">
        <v>6</v>
      </c>
      <c r="E68" s="324"/>
      <c r="F68" s="324"/>
      <c r="G68" s="486">
        <v>5</v>
      </c>
      <c r="H68" s="487">
        <f>SUM(I68+M68)</f>
        <v>150</v>
      </c>
      <c r="I68" s="487">
        <v>72</v>
      </c>
      <c r="J68" s="305"/>
      <c r="K68" s="361"/>
      <c r="L68" s="324">
        <v>72</v>
      </c>
      <c r="M68" s="280">
        <v>78</v>
      </c>
      <c r="N68" s="367"/>
      <c r="O68" s="324"/>
      <c r="P68" s="280"/>
      <c r="Q68" s="324"/>
      <c r="R68" s="324"/>
      <c r="S68" s="362"/>
      <c r="T68" s="324">
        <v>4</v>
      </c>
      <c r="U68" s="362"/>
      <c r="V68" s="353"/>
      <c r="W68" s="284"/>
      <c r="X68" s="284"/>
      <c r="Y68" s="375"/>
      <c r="Z68" s="359"/>
      <c r="AA68" s="359"/>
      <c r="AB68" s="359"/>
      <c r="AC68" s="359"/>
      <c r="AD68" s="359"/>
      <c r="AE68" s="359"/>
      <c r="AF68" s="359"/>
      <c r="AG68" s="359"/>
      <c r="AH68" s="359"/>
      <c r="AI68" s="375"/>
      <c r="AJ68" s="359"/>
      <c r="AK68" s="359"/>
      <c r="AL68" s="359"/>
      <c r="AM68" s="359"/>
      <c r="AN68" s="359"/>
      <c r="AO68" s="359"/>
      <c r="AP68" s="359"/>
      <c r="AQ68" s="359"/>
      <c r="AR68" s="359"/>
      <c r="AS68" s="375"/>
      <c r="AT68" s="359"/>
      <c r="AU68" s="359"/>
      <c r="AV68" s="359"/>
      <c r="AW68" s="359"/>
      <c r="AX68" s="359"/>
      <c r="AY68" s="359"/>
      <c r="AZ68" s="359"/>
      <c r="BA68" s="359"/>
      <c r="BB68" s="359"/>
      <c r="BC68" s="375"/>
      <c r="BD68" s="359"/>
      <c r="BE68" s="359"/>
      <c r="BF68" s="359"/>
      <c r="BG68" s="359"/>
      <c r="BH68" s="359"/>
      <c r="BI68" s="359"/>
      <c r="BJ68" s="359"/>
      <c r="BK68" s="359"/>
      <c r="BL68" s="359"/>
      <c r="BM68" s="375"/>
      <c r="BN68" s="359"/>
      <c r="BO68" s="359"/>
      <c r="BP68" s="359"/>
      <c r="BQ68" s="359"/>
      <c r="BR68" s="359"/>
      <c r="BS68" s="359"/>
      <c r="BT68" s="359"/>
      <c r="BU68" s="359"/>
      <c r="BV68" s="387"/>
      <c r="BW68" s="95"/>
    </row>
    <row r="69" spans="1:75" ht="60.75">
      <c r="A69" s="399" t="s">
        <v>266</v>
      </c>
      <c r="B69" s="355" t="s">
        <v>267</v>
      </c>
      <c r="C69" s="360"/>
      <c r="D69" s="361">
        <v>6</v>
      </c>
      <c r="E69" s="324"/>
      <c r="F69" s="324"/>
      <c r="G69" s="486">
        <v>5</v>
      </c>
      <c r="H69" s="487">
        <v>150</v>
      </c>
      <c r="I69" s="487">
        <v>72</v>
      </c>
      <c r="J69" s="305"/>
      <c r="K69" s="361"/>
      <c r="L69" s="324">
        <v>72</v>
      </c>
      <c r="M69" s="280">
        <v>78</v>
      </c>
      <c r="N69" s="367"/>
      <c r="O69" s="324"/>
      <c r="P69" s="280"/>
      <c r="Q69" s="324"/>
      <c r="R69" s="324"/>
      <c r="S69" s="362"/>
      <c r="T69" s="324">
        <v>4</v>
      </c>
      <c r="U69" s="362"/>
      <c r="V69" s="353"/>
      <c r="W69" s="284"/>
      <c r="X69" s="284"/>
      <c r="Y69" s="375"/>
      <c r="Z69" s="359"/>
      <c r="AA69" s="359"/>
      <c r="AB69" s="359"/>
      <c r="AC69" s="359"/>
      <c r="AD69" s="359"/>
      <c r="AE69" s="359"/>
      <c r="AF69" s="359"/>
      <c r="AG69" s="359"/>
      <c r="AH69" s="359"/>
      <c r="AI69" s="375"/>
      <c r="AJ69" s="359"/>
      <c r="AK69" s="359"/>
      <c r="AL69" s="359"/>
      <c r="AM69" s="359"/>
      <c r="AN69" s="359"/>
      <c r="AO69" s="359"/>
      <c r="AP69" s="359"/>
      <c r="AQ69" s="359"/>
      <c r="AR69" s="359"/>
      <c r="AS69" s="375"/>
      <c r="AT69" s="359"/>
      <c r="AU69" s="359"/>
      <c r="AV69" s="359"/>
      <c r="AW69" s="359"/>
      <c r="AX69" s="359"/>
      <c r="AY69" s="359"/>
      <c r="AZ69" s="359"/>
      <c r="BA69" s="359"/>
      <c r="BB69" s="359"/>
      <c r="BC69" s="375"/>
      <c r="BD69" s="359"/>
      <c r="BE69" s="359"/>
      <c r="BF69" s="359"/>
      <c r="BG69" s="359"/>
      <c r="BH69" s="359"/>
      <c r="BI69" s="359"/>
      <c r="BJ69" s="359"/>
      <c r="BK69" s="359"/>
      <c r="BL69" s="359"/>
      <c r="BM69" s="375"/>
      <c r="BN69" s="359"/>
      <c r="BO69" s="359"/>
      <c r="BP69" s="359"/>
      <c r="BQ69" s="359"/>
      <c r="BR69" s="359"/>
      <c r="BS69" s="359"/>
      <c r="BT69" s="359"/>
      <c r="BU69" s="359"/>
      <c r="BV69" s="387"/>
      <c r="BW69" s="95"/>
    </row>
    <row r="70" spans="1:75" ht="45.75" customHeight="1">
      <c r="A70" s="398" t="s">
        <v>268</v>
      </c>
      <c r="B70" s="355" t="s">
        <v>269</v>
      </c>
      <c r="C70" s="361"/>
      <c r="D70" s="324">
        <v>6</v>
      </c>
      <c r="E70" s="324"/>
      <c r="F70" s="324"/>
      <c r="G70" s="486">
        <v>5</v>
      </c>
      <c r="H70" s="487">
        <v>150</v>
      </c>
      <c r="I70" s="487">
        <v>72</v>
      </c>
      <c r="J70" s="305"/>
      <c r="K70" s="361"/>
      <c r="L70" s="324">
        <v>72</v>
      </c>
      <c r="M70" s="280">
        <v>78</v>
      </c>
      <c r="N70" s="367"/>
      <c r="O70" s="324"/>
      <c r="P70" s="280"/>
      <c r="Q70" s="324"/>
      <c r="R70" s="324"/>
      <c r="S70" s="362"/>
      <c r="T70" s="324">
        <v>4</v>
      </c>
      <c r="U70" s="362"/>
      <c r="V70" s="353"/>
      <c r="W70" s="284"/>
      <c r="X70" s="284"/>
      <c r="Y70" s="375"/>
      <c r="Z70" s="359"/>
      <c r="AA70" s="359"/>
      <c r="AB70" s="359"/>
      <c r="AC70" s="359"/>
      <c r="AD70" s="359"/>
      <c r="AE70" s="359"/>
      <c r="AF70" s="359"/>
      <c r="AG70" s="359"/>
      <c r="AH70" s="359"/>
      <c r="AI70" s="375"/>
      <c r="AJ70" s="359"/>
      <c r="AK70" s="359"/>
      <c r="AL70" s="359"/>
      <c r="AM70" s="359"/>
      <c r="AN70" s="359"/>
      <c r="AO70" s="359"/>
      <c r="AP70" s="359"/>
      <c r="AQ70" s="359"/>
      <c r="AR70" s="359"/>
      <c r="AS70" s="375"/>
      <c r="AT70" s="359"/>
      <c r="AU70" s="359"/>
      <c r="AV70" s="359"/>
      <c r="AW70" s="359"/>
      <c r="AX70" s="359"/>
      <c r="AY70" s="359"/>
      <c r="AZ70" s="359"/>
      <c r="BA70" s="359"/>
      <c r="BB70" s="359"/>
      <c r="BC70" s="375"/>
      <c r="BD70" s="359"/>
      <c r="BE70" s="359"/>
      <c r="BF70" s="359"/>
      <c r="BG70" s="359"/>
      <c r="BH70" s="359"/>
      <c r="BI70" s="359"/>
      <c r="BJ70" s="359"/>
      <c r="BK70" s="359"/>
      <c r="BL70" s="359"/>
      <c r="BM70" s="375"/>
      <c r="BN70" s="359"/>
      <c r="BO70" s="359"/>
      <c r="BP70" s="359"/>
      <c r="BQ70" s="359"/>
      <c r="BR70" s="359"/>
      <c r="BS70" s="359"/>
      <c r="BT70" s="359"/>
      <c r="BU70" s="359"/>
      <c r="BV70" s="387"/>
      <c r="BW70" s="95"/>
    </row>
    <row r="71" spans="1:75" ht="24.75" customHeight="1">
      <c r="A71" s="398" t="s">
        <v>270</v>
      </c>
      <c r="B71" s="355" t="s">
        <v>271</v>
      </c>
      <c r="C71" s="360"/>
      <c r="D71" s="361">
        <v>7</v>
      </c>
      <c r="E71" s="324"/>
      <c r="F71" s="324"/>
      <c r="G71" s="486">
        <v>4</v>
      </c>
      <c r="H71" s="487">
        <v>120</v>
      </c>
      <c r="I71" s="487">
        <v>60</v>
      </c>
      <c r="J71" s="305"/>
      <c r="K71" s="361"/>
      <c r="L71" s="324">
        <v>60</v>
      </c>
      <c r="M71" s="280">
        <v>60</v>
      </c>
      <c r="N71" s="367"/>
      <c r="O71" s="324"/>
      <c r="P71" s="280"/>
      <c r="Q71" s="324"/>
      <c r="R71" s="324"/>
      <c r="S71" s="362"/>
      <c r="T71" s="362"/>
      <c r="U71" s="324">
        <v>4</v>
      </c>
      <c r="V71" s="353"/>
      <c r="W71" s="284"/>
      <c r="X71" s="284"/>
      <c r="Y71" s="375"/>
      <c r="Z71" s="359"/>
      <c r="AA71" s="359"/>
      <c r="AB71" s="359"/>
      <c r="AC71" s="359"/>
      <c r="AD71" s="359"/>
      <c r="AE71" s="359"/>
      <c r="AF71" s="359"/>
      <c r="AG71" s="359"/>
      <c r="AH71" s="359"/>
      <c r="AI71" s="375"/>
      <c r="AJ71" s="359"/>
      <c r="AK71" s="359"/>
      <c r="AL71" s="359"/>
      <c r="AM71" s="359"/>
      <c r="AN71" s="359"/>
      <c r="AO71" s="359"/>
      <c r="AP71" s="359"/>
      <c r="AQ71" s="359"/>
      <c r="AR71" s="359"/>
      <c r="AS71" s="375"/>
      <c r="AT71" s="359"/>
      <c r="AU71" s="359"/>
      <c r="AV71" s="359"/>
      <c r="AW71" s="359"/>
      <c r="AX71" s="359"/>
      <c r="AY71" s="359"/>
      <c r="AZ71" s="359"/>
      <c r="BA71" s="359"/>
      <c r="BB71" s="359"/>
      <c r="BC71" s="375"/>
      <c r="BD71" s="359"/>
      <c r="BE71" s="359"/>
      <c r="BF71" s="359"/>
      <c r="BG71" s="359"/>
      <c r="BH71" s="359"/>
      <c r="BI71" s="359"/>
      <c r="BJ71" s="359"/>
      <c r="BK71" s="359"/>
      <c r="BL71" s="359"/>
      <c r="BM71" s="375"/>
      <c r="BN71" s="359"/>
      <c r="BO71" s="359"/>
      <c r="BP71" s="359"/>
      <c r="BQ71" s="359"/>
      <c r="BR71" s="359"/>
      <c r="BS71" s="359"/>
      <c r="BT71" s="359"/>
      <c r="BU71" s="359"/>
      <c r="BV71" s="387"/>
      <c r="BW71" s="95"/>
    </row>
    <row r="72" spans="1:75" ht="40.5">
      <c r="A72" s="398" t="s">
        <v>272</v>
      </c>
      <c r="B72" s="355" t="s">
        <v>273</v>
      </c>
      <c r="C72" s="360"/>
      <c r="D72" s="361">
        <v>7</v>
      </c>
      <c r="E72" s="324"/>
      <c r="F72" s="324"/>
      <c r="G72" s="486">
        <v>4</v>
      </c>
      <c r="H72" s="487">
        <v>120</v>
      </c>
      <c r="I72" s="487">
        <v>60</v>
      </c>
      <c r="J72" s="305"/>
      <c r="K72" s="361"/>
      <c r="L72" s="324">
        <v>60</v>
      </c>
      <c r="M72" s="280">
        <v>60</v>
      </c>
      <c r="N72" s="367"/>
      <c r="O72" s="324"/>
      <c r="P72" s="280"/>
      <c r="Q72" s="324"/>
      <c r="R72" s="324"/>
      <c r="S72" s="362"/>
      <c r="T72" s="362"/>
      <c r="U72" s="324">
        <v>4</v>
      </c>
      <c r="V72" s="353"/>
      <c r="W72" s="284"/>
      <c r="X72" s="284"/>
      <c r="Y72" s="375"/>
      <c r="Z72" s="359"/>
      <c r="AA72" s="359"/>
      <c r="AB72" s="359"/>
      <c r="AC72" s="359"/>
      <c r="AD72" s="359"/>
      <c r="AE72" s="359"/>
      <c r="AF72" s="359"/>
      <c r="AG72" s="359"/>
      <c r="AH72" s="359"/>
      <c r="AI72" s="375"/>
      <c r="AJ72" s="359"/>
      <c r="AK72" s="359"/>
      <c r="AL72" s="359"/>
      <c r="AM72" s="359"/>
      <c r="AN72" s="359"/>
      <c r="AO72" s="359"/>
      <c r="AP72" s="359"/>
      <c r="AQ72" s="359"/>
      <c r="AR72" s="359"/>
      <c r="AS72" s="375"/>
      <c r="AT72" s="359"/>
      <c r="AU72" s="359"/>
      <c r="AV72" s="359"/>
      <c r="AW72" s="359"/>
      <c r="AX72" s="359"/>
      <c r="AY72" s="359"/>
      <c r="AZ72" s="359"/>
      <c r="BA72" s="359"/>
      <c r="BB72" s="359"/>
      <c r="BC72" s="375"/>
      <c r="BD72" s="359"/>
      <c r="BE72" s="359"/>
      <c r="BF72" s="359"/>
      <c r="BG72" s="359"/>
      <c r="BH72" s="359"/>
      <c r="BI72" s="359"/>
      <c r="BJ72" s="359"/>
      <c r="BK72" s="359"/>
      <c r="BL72" s="359"/>
      <c r="BM72" s="375"/>
      <c r="BN72" s="359"/>
      <c r="BO72" s="359"/>
      <c r="BP72" s="359"/>
      <c r="BQ72" s="359"/>
      <c r="BR72" s="359"/>
      <c r="BS72" s="359"/>
      <c r="BT72" s="359"/>
      <c r="BU72" s="359"/>
      <c r="BV72" s="387"/>
      <c r="BW72" s="95"/>
    </row>
    <row r="73" spans="1:75" ht="20.25">
      <c r="A73" s="398" t="s">
        <v>274</v>
      </c>
      <c r="B73" s="355" t="s">
        <v>275</v>
      </c>
      <c r="C73" s="360"/>
      <c r="D73" s="361">
        <v>7</v>
      </c>
      <c r="E73" s="324"/>
      <c r="F73" s="324"/>
      <c r="G73" s="486">
        <v>4</v>
      </c>
      <c r="H73" s="487">
        <v>120</v>
      </c>
      <c r="I73" s="487">
        <v>60</v>
      </c>
      <c r="J73" s="305"/>
      <c r="K73" s="361"/>
      <c r="L73" s="324">
        <v>60</v>
      </c>
      <c r="M73" s="280">
        <v>60</v>
      </c>
      <c r="N73" s="367"/>
      <c r="O73" s="324"/>
      <c r="P73" s="280"/>
      <c r="Q73" s="324"/>
      <c r="R73" s="324"/>
      <c r="S73" s="362"/>
      <c r="T73" s="362"/>
      <c r="U73" s="324">
        <v>4</v>
      </c>
      <c r="V73" s="353"/>
      <c r="W73" s="284"/>
      <c r="X73" s="284"/>
      <c r="Y73" s="375"/>
      <c r="Z73" s="359"/>
      <c r="AA73" s="359"/>
      <c r="AB73" s="359"/>
      <c r="AC73" s="359"/>
      <c r="AD73" s="359"/>
      <c r="AE73" s="359"/>
      <c r="AF73" s="359"/>
      <c r="AG73" s="359"/>
      <c r="AH73" s="359"/>
      <c r="AI73" s="375"/>
      <c r="AJ73" s="359"/>
      <c r="AK73" s="359"/>
      <c r="AL73" s="359"/>
      <c r="AM73" s="359"/>
      <c r="AN73" s="359"/>
      <c r="AO73" s="359"/>
      <c r="AP73" s="359"/>
      <c r="AQ73" s="359"/>
      <c r="AR73" s="359"/>
      <c r="AS73" s="375"/>
      <c r="AT73" s="359"/>
      <c r="AU73" s="359"/>
      <c r="AV73" s="359"/>
      <c r="AW73" s="359"/>
      <c r="AX73" s="359"/>
      <c r="AY73" s="359"/>
      <c r="AZ73" s="359"/>
      <c r="BA73" s="359"/>
      <c r="BB73" s="359"/>
      <c r="BC73" s="375"/>
      <c r="BD73" s="359"/>
      <c r="BE73" s="359"/>
      <c r="BF73" s="359"/>
      <c r="BG73" s="359"/>
      <c r="BH73" s="359"/>
      <c r="BI73" s="359"/>
      <c r="BJ73" s="359"/>
      <c r="BK73" s="359"/>
      <c r="BL73" s="359"/>
      <c r="BM73" s="375"/>
      <c r="BN73" s="359"/>
      <c r="BO73" s="359"/>
      <c r="BP73" s="359"/>
      <c r="BQ73" s="359"/>
      <c r="BR73" s="359"/>
      <c r="BS73" s="359"/>
      <c r="BT73" s="359"/>
      <c r="BU73" s="359"/>
      <c r="BV73" s="387"/>
      <c r="BW73" s="95"/>
    </row>
    <row r="74" spans="1:75" ht="40.5">
      <c r="A74" s="398" t="s">
        <v>276</v>
      </c>
      <c r="B74" s="355" t="s">
        <v>277</v>
      </c>
      <c r="C74" s="360"/>
      <c r="D74" s="361">
        <v>7</v>
      </c>
      <c r="E74" s="324"/>
      <c r="F74" s="324"/>
      <c r="G74" s="486">
        <v>4</v>
      </c>
      <c r="H74" s="487">
        <v>120</v>
      </c>
      <c r="I74" s="487">
        <v>60</v>
      </c>
      <c r="J74" s="305"/>
      <c r="K74" s="361"/>
      <c r="L74" s="324">
        <v>60</v>
      </c>
      <c r="M74" s="280">
        <v>60</v>
      </c>
      <c r="N74" s="367"/>
      <c r="O74" s="324"/>
      <c r="P74" s="280"/>
      <c r="Q74" s="324"/>
      <c r="R74" s="324"/>
      <c r="S74" s="362"/>
      <c r="T74" s="362"/>
      <c r="U74" s="324">
        <v>4</v>
      </c>
      <c r="V74" s="353"/>
      <c r="W74" s="284"/>
      <c r="X74" s="284"/>
      <c r="Y74" s="375"/>
      <c r="Z74" s="359"/>
      <c r="AA74" s="359"/>
      <c r="AB74" s="359"/>
      <c r="AC74" s="359"/>
      <c r="AD74" s="359"/>
      <c r="AE74" s="359"/>
      <c r="AF74" s="359"/>
      <c r="AG74" s="359"/>
      <c r="AH74" s="359"/>
      <c r="AI74" s="375"/>
      <c r="AJ74" s="359"/>
      <c r="AK74" s="359"/>
      <c r="AL74" s="359"/>
      <c r="AM74" s="359"/>
      <c r="AN74" s="359"/>
      <c r="AO74" s="359"/>
      <c r="AP74" s="359"/>
      <c r="AQ74" s="359"/>
      <c r="AR74" s="359"/>
      <c r="AS74" s="375"/>
      <c r="AT74" s="359"/>
      <c r="AU74" s="359"/>
      <c r="AV74" s="359"/>
      <c r="AW74" s="359"/>
      <c r="AX74" s="359"/>
      <c r="AY74" s="359"/>
      <c r="AZ74" s="359"/>
      <c r="BA74" s="359"/>
      <c r="BB74" s="359"/>
      <c r="BC74" s="375"/>
      <c r="BD74" s="359"/>
      <c r="BE74" s="359"/>
      <c r="BF74" s="359"/>
      <c r="BG74" s="359"/>
      <c r="BH74" s="359"/>
      <c r="BI74" s="359"/>
      <c r="BJ74" s="359"/>
      <c r="BK74" s="359"/>
      <c r="BL74" s="359"/>
      <c r="BM74" s="375"/>
      <c r="BN74" s="359"/>
      <c r="BO74" s="359"/>
      <c r="BP74" s="359"/>
      <c r="BQ74" s="359"/>
      <c r="BR74" s="359"/>
      <c r="BS74" s="359"/>
      <c r="BT74" s="359"/>
      <c r="BU74" s="359"/>
      <c r="BV74" s="387"/>
      <c r="BW74" s="95"/>
    </row>
    <row r="75" spans="1:75" ht="45.75" customHeight="1">
      <c r="A75" s="398" t="s">
        <v>278</v>
      </c>
      <c r="B75" s="355" t="s">
        <v>279</v>
      </c>
      <c r="C75" s="360"/>
      <c r="D75" s="361">
        <v>8</v>
      </c>
      <c r="E75" s="324"/>
      <c r="F75" s="324"/>
      <c r="G75" s="486">
        <v>4</v>
      </c>
      <c r="H75" s="487">
        <v>120</v>
      </c>
      <c r="I75" s="487">
        <v>52</v>
      </c>
      <c r="J75" s="305"/>
      <c r="K75" s="361"/>
      <c r="L75" s="324">
        <v>52</v>
      </c>
      <c r="M75" s="280">
        <v>68</v>
      </c>
      <c r="N75" s="367"/>
      <c r="O75" s="324"/>
      <c r="P75" s="280"/>
      <c r="Q75" s="324"/>
      <c r="R75" s="324"/>
      <c r="S75" s="362"/>
      <c r="T75" s="362"/>
      <c r="U75" s="362"/>
      <c r="V75" s="353"/>
      <c r="W75" s="284"/>
      <c r="X75" s="284"/>
      <c r="Y75" s="375"/>
      <c r="Z75" s="359"/>
      <c r="AA75" s="359"/>
      <c r="AB75" s="359"/>
      <c r="AC75" s="359"/>
      <c r="AD75" s="359"/>
      <c r="AE75" s="359"/>
      <c r="AF75" s="359"/>
      <c r="AG75" s="359"/>
      <c r="AH75" s="359"/>
      <c r="AI75" s="375"/>
      <c r="AJ75" s="359"/>
      <c r="AK75" s="359"/>
      <c r="AL75" s="359"/>
      <c r="AM75" s="359"/>
      <c r="AN75" s="359"/>
      <c r="AO75" s="359"/>
      <c r="AP75" s="359"/>
      <c r="AQ75" s="359"/>
      <c r="AR75" s="359"/>
      <c r="AS75" s="375"/>
      <c r="AT75" s="359"/>
      <c r="AU75" s="359"/>
      <c r="AV75" s="359"/>
      <c r="AW75" s="359"/>
      <c r="AX75" s="359"/>
      <c r="AY75" s="359"/>
      <c r="AZ75" s="359"/>
      <c r="BA75" s="359"/>
      <c r="BB75" s="359"/>
      <c r="BC75" s="375"/>
      <c r="BD75" s="359"/>
      <c r="BE75" s="359"/>
      <c r="BF75" s="359"/>
      <c r="BG75" s="359"/>
      <c r="BH75" s="359"/>
      <c r="BI75" s="359"/>
      <c r="BJ75" s="359"/>
      <c r="BK75" s="359"/>
      <c r="BL75" s="359"/>
      <c r="BM75" s="375"/>
      <c r="BN75" s="359"/>
      <c r="BO75" s="359"/>
      <c r="BP75" s="359"/>
      <c r="BQ75" s="359"/>
      <c r="BR75" s="359"/>
      <c r="BS75" s="359"/>
      <c r="BT75" s="359"/>
      <c r="BU75" s="359"/>
      <c r="BV75" s="387">
        <v>4</v>
      </c>
      <c r="BW75" s="95"/>
    </row>
    <row r="76" spans="1:75" ht="20.25">
      <c r="A76" s="398" t="s">
        <v>280</v>
      </c>
      <c r="B76" s="355" t="s">
        <v>281</v>
      </c>
      <c r="C76" s="360"/>
      <c r="D76" s="361">
        <v>8</v>
      </c>
      <c r="E76" s="324"/>
      <c r="F76" s="324"/>
      <c r="G76" s="486">
        <v>4</v>
      </c>
      <c r="H76" s="487">
        <v>120</v>
      </c>
      <c r="I76" s="487">
        <v>52</v>
      </c>
      <c r="J76" s="305"/>
      <c r="K76" s="361"/>
      <c r="L76" s="324">
        <v>52</v>
      </c>
      <c r="M76" s="280">
        <v>68</v>
      </c>
      <c r="N76" s="367"/>
      <c r="O76" s="324"/>
      <c r="P76" s="280"/>
      <c r="Q76" s="324"/>
      <c r="R76" s="324"/>
      <c r="S76" s="362"/>
      <c r="T76" s="362"/>
      <c r="U76" s="362"/>
      <c r="V76" s="353"/>
      <c r="W76" s="284"/>
      <c r="X76" s="284"/>
      <c r="Y76" s="375"/>
      <c r="Z76" s="359"/>
      <c r="AA76" s="359"/>
      <c r="AB76" s="359"/>
      <c r="AC76" s="359"/>
      <c r="AD76" s="359"/>
      <c r="AE76" s="359"/>
      <c r="AF76" s="359"/>
      <c r="AG76" s="359"/>
      <c r="AH76" s="359"/>
      <c r="AI76" s="375"/>
      <c r="AJ76" s="359"/>
      <c r="AK76" s="359"/>
      <c r="AL76" s="359"/>
      <c r="AM76" s="359"/>
      <c r="AN76" s="359"/>
      <c r="AO76" s="359"/>
      <c r="AP76" s="359"/>
      <c r="AQ76" s="359"/>
      <c r="AR76" s="359"/>
      <c r="AS76" s="375"/>
      <c r="AT76" s="359"/>
      <c r="AU76" s="359"/>
      <c r="AV76" s="359"/>
      <c r="AW76" s="359"/>
      <c r="AX76" s="359"/>
      <c r="AY76" s="359"/>
      <c r="AZ76" s="359"/>
      <c r="BA76" s="359"/>
      <c r="BB76" s="359"/>
      <c r="BC76" s="375"/>
      <c r="BD76" s="359"/>
      <c r="BE76" s="359"/>
      <c r="BF76" s="359"/>
      <c r="BG76" s="359"/>
      <c r="BH76" s="359"/>
      <c r="BI76" s="359"/>
      <c r="BJ76" s="359"/>
      <c r="BK76" s="359"/>
      <c r="BL76" s="359"/>
      <c r="BM76" s="375"/>
      <c r="BN76" s="359"/>
      <c r="BO76" s="359"/>
      <c r="BP76" s="359"/>
      <c r="BQ76" s="359"/>
      <c r="BR76" s="359"/>
      <c r="BS76" s="359"/>
      <c r="BT76" s="359"/>
      <c r="BU76" s="359"/>
      <c r="BV76" s="387">
        <v>4</v>
      </c>
      <c r="BW76" s="95"/>
    </row>
    <row r="77" spans="1:75" ht="20.25">
      <c r="A77" s="398" t="s">
        <v>282</v>
      </c>
      <c r="B77" s="355" t="s">
        <v>283</v>
      </c>
      <c r="C77" s="360"/>
      <c r="D77" s="361">
        <v>8</v>
      </c>
      <c r="E77" s="324"/>
      <c r="F77" s="324"/>
      <c r="G77" s="486">
        <v>4</v>
      </c>
      <c r="H77" s="487">
        <v>120</v>
      </c>
      <c r="I77" s="487">
        <v>52</v>
      </c>
      <c r="J77" s="305"/>
      <c r="K77" s="361"/>
      <c r="L77" s="324">
        <v>52</v>
      </c>
      <c r="M77" s="280">
        <v>68</v>
      </c>
      <c r="N77" s="367"/>
      <c r="O77" s="324"/>
      <c r="P77" s="280"/>
      <c r="Q77" s="324"/>
      <c r="R77" s="324"/>
      <c r="S77" s="362"/>
      <c r="T77" s="362"/>
      <c r="U77" s="362"/>
      <c r="V77" s="353"/>
      <c r="W77" s="284"/>
      <c r="X77" s="284"/>
      <c r="Y77" s="375"/>
      <c r="Z77" s="359"/>
      <c r="AA77" s="359"/>
      <c r="AB77" s="359"/>
      <c r="AC77" s="359"/>
      <c r="AD77" s="359"/>
      <c r="AE77" s="359"/>
      <c r="AF77" s="359"/>
      <c r="AG77" s="359"/>
      <c r="AH77" s="359"/>
      <c r="AI77" s="375"/>
      <c r="AJ77" s="359"/>
      <c r="AK77" s="359"/>
      <c r="AL77" s="359"/>
      <c r="AM77" s="359"/>
      <c r="AN77" s="359"/>
      <c r="AO77" s="359"/>
      <c r="AP77" s="359"/>
      <c r="AQ77" s="359"/>
      <c r="AR77" s="359"/>
      <c r="AS77" s="375"/>
      <c r="AT77" s="359"/>
      <c r="AU77" s="359"/>
      <c r="AV77" s="359"/>
      <c r="AW77" s="359"/>
      <c r="AX77" s="359"/>
      <c r="AY77" s="359"/>
      <c r="AZ77" s="359"/>
      <c r="BA77" s="359"/>
      <c r="BB77" s="359"/>
      <c r="BC77" s="375"/>
      <c r="BD77" s="359"/>
      <c r="BE77" s="359"/>
      <c r="BF77" s="359"/>
      <c r="BG77" s="359"/>
      <c r="BH77" s="359"/>
      <c r="BI77" s="359"/>
      <c r="BJ77" s="359"/>
      <c r="BK77" s="359"/>
      <c r="BL77" s="359"/>
      <c r="BM77" s="375"/>
      <c r="BN77" s="359"/>
      <c r="BO77" s="359"/>
      <c r="BP77" s="359"/>
      <c r="BQ77" s="359"/>
      <c r="BR77" s="359"/>
      <c r="BS77" s="359"/>
      <c r="BT77" s="359"/>
      <c r="BU77" s="359"/>
      <c r="BV77" s="387">
        <v>4</v>
      </c>
      <c r="BW77" s="95"/>
    </row>
    <row r="78" spans="1:75" ht="41.25" thickBot="1">
      <c r="A78" s="398" t="s">
        <v>284</v>
      </c>
      <c r="B78" s="355" t="s">
        <v>285</v>
      </c>
      <c r="C78" s="360"/>
      <c r="D78" s="361">
        <v>8</v>
      </c>
      <c r="E78" s="324"/>
      <c r="F78" s="324"/>
      <c r="G78" s="486">
        <v>4</v>
      </c>
      <c r="H78" s="487">
        <v>120</v>
      </c>
      <c r="I78" s="487">
        <v>52</v>
      </c>
      <c r="J78" s="305"/>
      <c r="K78" s="361"/>
      <c r="L78" s="324">
        <v>52</v>
      </c>
      <c r="M78" s="280">
        <v>68</v>
      </c>
      <c r="N78" s="367"/>
      <c r="O78" s="324"/>
      <c r="P78" s="280"/>
      <c r="Q78" s="324"/>
      <c r="R78" s="324"/>
      <c r="S78" s="362"/>
      <c r="T78" s="362"/>
      <c r="U78" s="362"/>
      <c r="V78" s="353"/>
      <c r="W78" s="284"/>
      <c r="X78" s="284"/>
      <c r="Y78" s="375"/>
      <c r="Z78" s="359"/>
      <c r="AA78" s="359"/>
      <c r="AB78" s="359"/>
      <c r="AC78" s="359"/>
      <c r="AD78" s="359"/>
      <c r="AE78" s="359"/>
      <c r="AF78" s="359"/>
      <c r="AG78" s="359"/>
      <c r="AH78" s="359"/>
      <c r="AI78" s="375"/>
      <c r="AJ78" s="359"/>
      <c r="AK78" s="359"/>
      <c r="AL78" s="359"/>
      <c r="AM78" s="359"/>
      <c r="AN78" s="359"/>
      <c r="AO78" s="359"/>
      <c r="AP78" s="359"/>
      <c r="AQ78" s="359"/>
      <c r="AR78" s="359"/>
      <c r="AS78" s="375"/>
      <c r="AT78" s="359"/>
      <c r="AU78" s="359"/>
      <c r="AV78" s="359"/>
      <c r="AW78" s="359"/>
      <c r="AX78" s="359"/>
      <c r="AY78" s="359"/>
      <c r="AZ78" s="359"/>
      <c r="BA78" s="359"/>
      <c r="BB78" s="359"/>
      <c r="BC78" s="375"/>
      <c r="BD78" s="359"/>
      <c r="BE78" s="359"/>
      <c r="BF78" s="359"/>
      <c r="BG78" s="359"/>
      <c r="BH78" s="359"/>
      <c r="BI78" s="359"/>
      <c r="BJ78" s="359"/>
      <c r="BK78" s="359"/>
      <c r="BL78" s="359"/>
      <c r="BM78" s="375"/>
      <c r="BN78" s="359"/>
      <c r="BO78" s="359"/>
      <c r="BP78" s="359"/>
      <c r="BQ78" s="359"/>
      <c r="BR78" s="359"/>
      <c r="BS78" s="359"/>
      <c r="BT78" s="359"/>
      <c r="BU78" s="359"/>
      <c r="BV78" s="387">
        <v>4</v>
      </c>
      <c r="BW78" s="95"/>
    </row>
    <row r="79" spans="1:75" ht="16.5" thickBot="1">
      <c r="A79" s="400"/>
      <c r="B79" s="226" t="s">
        <v>286</v>
      </c>
      <c r="C79" s="227">
        <v>3</v>
      </c>
      <c r="D79" s="228">
        <v>8</v>
      </c>
      <c r="E79" s="228"/>
      <c r="F79" s="228"/>
      <c r="G79" s="481">
        <f>SUM(G53:G55,G59:G60,G63:G64,G67:G68,G71:G72,G75:G76)</f>
        <v>62</v>
      </c>
      <c r="H79" s="481">
        <f>SUM(H53:H55,H59:H60,H63:H64,H67:H68,H71:H72,H75:H76)</f>
        <v>1860</v>
      </c>
      <c r="I79" s="481">
        <f t="shared" ref="I79:M79" si="10">SUM(I53:I55,I59:I60,I63:I64,I67:I68,I71:I72,I75:I76)</f>
        <v>818</v>
      </c>
      <c r="J79" s="481">
        <f t="shared" si="10"/>
        <v>0</v>
      </c>
      <c r="K79" s="481">
        <f t="shared" si="10"/>
        <v>0</v>
      </c>
      <c r="L79" s="481">
        <f t="shared" si="10"/>
        <v>818</v>
      </c>
      <c r="M79" s="481">
        <f t="shared" si="10"/>
        <v>1042</v>
      </c>
      <c r="N79" s="481">
        <f t="shared" ref="I79:N79" si="11">SUM(N53:N66)</f>
        <v>0</v>
      </c>
      <c r="O79" s="481">
        <v>0</v>
      </c>
      <c r="P79" s="481">
        <v>0</v>
      </c>
      <c r="Q79" s="482">
        <v>9</v>
      </c>
      <c r="R79" s="483">
        <v>10</v>
      </c>
      <c r="S79" s="483">
        <v>8</v>
      </c>
      <c r="T79" s="483">
        <v>8</v>
      </c>
      <c r="U79" s="483">
        <v>8</v>
      </c>
      <c r="V79" s="483" t="e">
        <f>SUM(V53:V54,#REF!,V59:V60,V63:V64,V67:V68,V71:V72,V75:V76)</f>
        <v>#REF!</v>
      </c>
      <c r="W79" s="483" t="e">
        <f>SUM(W53:W54,#REF!,W59:W60,W63:W64,W67:W68,W71:W72,W75:W76)</f>
        <v>#REF!</v>
      </c>
      <c r="X79" s="483" t="e">
        <f>SUM(X53:X54,#REF!,X59:X60,X63:X64,X67:X68,X71:X72,X75:X76)</f>
        <v>#REF!</v>
      </c>
      <c r="Y79" s="483" t="e">
        <f>SUM(Y53:Y54,#REF!,Y59:Y60,Y63:Y64,Y67:Y68,Y71:Y72,Y75:Y76)</f>
        <v>#REF!</v>
      </c>
      <c r="Z79" s="483" t="e">
        <f>SUM(Z53:Z54,#REF!,Z59:Z60,Z63:Z64,Z67:Z68,Z71:Z72,Z75:Z76)</f>
        <v>#REF!</v>
      </c>
      <c r="AA79" s="483" t="e">
        <f>SUM(AA53:AA54,#REF!,AA59:AA60,AA63:AA64,AA67:AA68,AA71:AA72,AA75:AA76)</f>
        <v>#REF!</v>
      </c>
      <c r="AB79" s="483" t="e">
        <f>SUM(AB53:AB54,#REF!,AB59:AB60,AB63:AB64,AB67:AB68,AB71:AB72,AB75:AB76)</f>
        <v>#REF!</v>
      </c>
      <c r="AC79" s="483" t="e">
        <f>SUM(AC53:AC54,#REF!,AC59:AC60,AC63:AC64,AC67:AC68,AC71:AC72,AC75:AC76)</f>
        <v>#REF!</v>
      </c>
      <c r="AD79" s="483" t="e">
        <f>SUM(AD53:AD54,#REF!,AD59:AD60,AD63:AD64,AD67:AD68,AD71:AD72,AD75:AD76)</f>
        <v>#REF!</v>
      </c>
      <c r="AE79" s="483" t="e">
        <f>SUM(AE53:AE54,#REF!,AE59:AE60,AE63:AE64,AE67:AE68,AE71:AE72,AE75:AE76)</f>
        <v>#REF!</v>
      </c>
      <c r="AF79" s="483" t="e">
        <f>SUM(AF53:AF54,#REF!,AF59:AF60,AF63:AF64,AF67:AF68,AF71:AF72,AF75:AF76)</f>
        <v>#REF!</v>
      </c>
      <c r="AG79" s="483" t="e">
        <f>SUM(AG53:AG54,#REF!,AG59:AG60,AG63:AG64,AG67:AG68,AG71:AG72,AG75:AG76)</f>
        <v>#REF!</v>
      </c>
      <c r="AH79" s="483" t="e">
        <f>SUM(AH53:AH54,#REF!,AH59:AH60,AH63:AH64,AH67:AH68,AH71:AH72,AH75:AH76)</f>
        <v>#REF!</v>
      </c>
      <c r="AI79" s="483" t="e">
        <f>SUM(AI53:AI54,#REF!,AI59:AI60,AI63:AI64,AI67:AI68,AI71:AI72,AI75:AI76)</f>
        <v>#REF!</v>
      </c>
      <c r="AJ79" s="483" t="e">
        <f>SUM(AJ53:AJ54,#REF!,AJ59:AJ60,AJ63:AJ64,AJ67:AJ68,AJ71:AJ72,AJ75:AJ76)</f>
        <v>#REF!</v>
      </c>
      <c r="AK79" s="483" t="e">
        <f>SUM(AK53:AK54,#REF!,AK59:AK60,AK63:AK64,AK67:AK68,AK71:AK72,AK75:AK76)</f>
        <v>#REF!</v>
      </c>
      <c r="AL79" s="483" t="e">
        <f>SUM(AL53:AL54,#REF!,AL59:AL60,AL63:AL64,AL67:AL68,AL71:AL72,AL75:AL76)</f>
        <v>#REF!</v>
      </c>
      <c r="AM79" s="483" t="e">
        <f>SUM(AM53:AM54,#REF!,AM59:AM60,AM63:AM64,AM67:AM68,AM71:AM72,AM75:AM76)</f>
        <v>#REF!</v>
      </c>
      <c r="AN79" s="483" t="e">
        <f>SUM(AN53:AN54,#REF!,AN59:AN60,AN63:AN64,AN67:AN68,AN71:AN72,AN75:AN76)</f>
        <v>#REF!</v>
      </c>
      <c r="AO79" s="483" t="e">
        <f>SUM(AO53:AO54,#REF!,AO59:AO60,AO63:AO64,AO67:AO68,AO71:AO72,AO75:AO76)</f>
        <v>#REF!</v>
      </c>
      <c r="AP79" s="483" t="e">
        <f>SUM(AP53:AP54,#REF!,AP59:AP60,AP63:AP64,AP67:AP68,AP71:AP72,AP75:AP76)</f>
        <v>#REF!</v>
      </c>
      <c r="AQ79" s="483" t="e">
        <f>SUM(AQ53:AQ54,#REF!,AQ59:AQ60,AQ63:AQ64,AQ67:AQ68,AQ71:AQ72,AQ75:AQ76)</f>
        <v>#REF!</v>
      </c>
      <c r="AR79" s="483" t="e">
        <f>SUM(AR53:AR54,#REF!,AR59:AR60,AR63:AR64,AR67:AR68,AR71:AR72,AR75:AR76)</f>
        <v>#REF!</v>
      </c>
      <c r="AS79" s="483" t="e">
        <f>SUM(AS53:AS54,#REF!,AS59:AS60,AS63:AS64,AS67:AS68,AS71:AS72,AS75:AS76)</f>
        <v>#REF!</v>
      </c>
      <c r="AT79" s="483" t="e">
        <f>SUM(AT53:AT54,#REF!,AT59:AT60,AT63:AT64,AT67:AT68,AT71:AT72,AT75:AT76)</f>
        <v>#REF!</v>
      </c>
      <c r="AU79" s="483" t="e">
        <f>SUM(AU53:AU54,#REF!,AU59:AU60,AU63:AU64,AU67:AU68,AU71:AU72,AU75:AU76)</f>
        <v>#REF!</v>
      </c>
      <c r="AV79" s="483" t="e">
        <f>SUM(AV53:AV54,#REF!,AV59:AV60,AV63:AV64,AV67:AV68,AV71:AV72,AV75:AV76)</f>
        <v>#REF!</v>
      </c>
      <c r="AW79" s="483" t="e">
        <f>SUM(AW53:AW54,#REF!,AW59:AW60,AW63:AW64,AW67:AW68,AW71:AW72,AW75:AW76)</f>
        <v>#REF!</v>
      </c>
      <c r="AX79" s="483" t="e">
        <f>SUM(AX53:AX54,#REF!,AX59:AX60,AX63:AX64,AX67:AX68,AX71:AX72,AX75:AX76)</f>
        <v>#REF!</v>
      </c>
      <c r="AY79" s="483" t="e">
        <f>SUM(AY53:AY54,#REF!,AY59:AY60,AY63:AY64,AY67:AY68,AY71:AY72,AY75:AY76)</f>
        <v>#REF!</v>
      </c>
      <c r="AZ79" s="483" t="e">
        <f>SUM(AZ53:AZ54,#REF!,AZ59:AZ60,AZ63:AZ64,AZ67:AZ68,AZ71:AZ72,AZ75:AZ76)</f>
        <v>#REF!</v>
      </c>
      <c r="BA79" s="483" t="e">
        <f>SUM(BA53:BA54,#REF!,BA59:BA60,BA63:BA64,BA67:BA68,BA71:BA72,BA75:BA76)</f>
        <v>#REF!</v>
      </c>
      <c r="BB79" s="483" t="e">
        <f>SUM(BB53:BB54,#REF!,BB59:BB60,BB63:BB64,BB67:BB68,BB71:BB72,BB75:BB76)</f>
        <v>#REF!</v>
      </c>
      <c r="BC79" s="483" t="e">
        <f>SUM(BC53:BC54,#REF!,BC59:BC60,BC63:BC64,BC67:BC68,BC71:BC72,BC75:BC76)</f>
        <v>#REF!</v>
      </c>
      <c r="BD79" s="483" t="e">
        <f>SUM(BD53:BD54,#REF!,BD59:BD60,BD63:BD64,BD67:BD68,BD71:BD72,BD75:BD76)</f>
        <v>#REF!</v>
      </c>
      <c r="BE79" s="483" t="e">
        <f>SUM(BE53:BE54,#REF!,BE59:BE60,BE63:BE64,BE67:BE68,BE71:BE72,BE75:BE76)</f>
        <v>#REF!</v>
      </c>
      <c r="BF79" s="483" t="e">
        <f>SUM(BF53:BF54,#REF!,BF59:BF60,BF63:BF64,BF67:BF68,BF71:BF72,BF75:BF76)</f>
        <v>#REF!</v>
      </c>
      <c r="BG79" s="483" t="e">
        <f>SUM(BG53:BG54,#REF!,BG59:BG60,BG63:BG64,BG67:BG68,BG71:BG72,BG75:BG76)</f>
        <v>#REF!</v>
      </c>
      <c r="BH79" s="483" t="e">
        <f>SUM(BH53:BH54,#REF!,BH59:BH60,BH63:BH64,BH67:BH68,BH71:BH72,BH75:BH76)</f>
        <v>#REF!</v>
      </c>
      <c r="BI79" s="483" t="e">
        <f>SUM(BI53:BI54,#REF!,BI59:BI60,BI63:BI64,BI67:BI68,BI71:BI72,BI75:BI76)</f>
        <v>#REF!</v>
      </c>
      <c r="BJ79" s="483" t="e">
        <f>SUM(BJ53:BJ54,#REF!,BJ59:BJ60,BJ63:BJ64,BJ67:BJ68,BJ71:BJ72,BJ75:BJ76)</f>
        <v>#REF!</v>
      </c>
      <c r="BK79" s="483" t="e">
        <f>SUM(BK53:BK54,#REF!,BK59:BK60,BK63:BK64,BK67:BK68,BK71:BK72,BK75:BK76)</f>
        <v>#REF!</v>
      </c>
      <c r="BL79" s="483" t="e">
        <f>SUM(BL53:BL54,#REF!,BL59:BL60,BL63:BL64,BL67:BL68,BL71:BL72,BL75:BL76)</f>
        <v>#REF!</v>
      </c>
      <c r="BM79" s="483" t="e">
        <f>SUM(BM53:BM54,#REF!,BM59:BM60,BM63:BM64,BM67:BM68,BM71:BM72,BM75:BM76)</f>
        <v>#REF!</v>
      </c>
      <c r="BN79" s="483" t="e">
        <f>SUM(BN53:BN54,#REF!,BN59:BN60,BN63:BN64,BN67:BN68,BN71:BN72,BN75:BN76)</f>
        <v>#REF!</v>
      </c>
      <c r="BO79" s="483" t="e">
        <f>SUM(BO53:BO54,#REF!,BO59:BO60,BO63:BO64,BO67:BO68,BO71:BO72,BO75:BO76)</f>
        <v>#REF!</v>
      </c>
      <c r="BP79" s="483" t="e">
        <f>SUM(BP53:BP54,#REF!,BP59:BP60,BP63:BP64,BP67:BP68,BP71:BP72,BP75:BP76)</f>
        <v>#REF!</v>
      </c>
      <c r="BQ79" s="483" t="e">
        <f>SUM(BQ53:BQ54,#REF!,BQ59:BQ60,BQ63:BQ64,BQ67:BQ68,BQ71:BQ72,BQ75:BQ76)</f>
        <v>#REF!</v>
      </c>
      <c r="BR79" s="483" t="e">
        <f>SUM(BR53:BR54,#REF!,BR59:BR60,BR63:BR64,BR67:BR68,BR71:BR72,BR75:BR76)</f>
        <v>#REF!</v>
      </c>
      <c r="BS79" s="483" t="e">
        <f>SUM(BS53:BS54,#REF!,BS59:BS60,BS63:BS64,BS67:BS68,BS71:BS72,BS75:BS76)</f>
        <v>#REF!</v>
      </c>
      <c r="BT79" s="483" t="e">
        <f>SUM(BT53:BT54,#REF!,BT59:BT60,BT63:BT64,BT67:BT68,BT71:BT72,BT75:BT76)</f>
        <v>#REF!</v>
      </c>
      <c r="BU79" s="483" t="e">
        <f>SUM(BU53:BU54,#REF!,BU59:BU60,BU63:BU64,BU67:BU68,BU71:BU72,BU75:BU76)</f>
        <v>#REF!</v>
      </c>
      <c r="BV79" s="484">
        <v>8</v>
      </c>
      <c r="BW79" s="95"/>
    </row>
    <row r="80" spans="1:75" ht="38.25" customHeight="1">
      <c r="A80" s="401"/>
      <c r="B80" s="595" t="s">
        <v>482</v>
      </c>
      <c r="C80" s="596"/>
      <c r="D80" s="596"/>
      <c r="E80" s="596"/>
      <c r="F80" s="596"/>
      <c r="G80" s="596"/>
      <c r="H80" s="596"/>
      <c r="I80" s="596"/>
      <c r="J80" s="596"/>
      <c r="K80" s="596"/>
      <c r="L80" s="596"/>
      <c r="M80" s="596"/>
      <c r="N80" s="596"/>
      <c r="O80" s="596"/>
      <c r="P80" s="596"/>
      <c r="Q80" s="597"/>
      <c r="R80" s="276"/>
      <c r="S80" s="276"/>
      <c r="T80" s="276"/>
      <c r="U80" s="276"/>
      <c r="V80" s="276"/>
      <c r="W80" s="276"/>
      <c r="X80" s="276"/>
      <c r="Y80" s="276"/>
      <c r="Z80" s="276"/>
      <c r="AA80" s="276"/>
      <c r="AB80" s="276"/>
      <c r="AC80" s="276"/>
      <c r="AD80" s="276"/>
      <c r="AE80" s="276"/>
      <c r="AF80" s="276"/>
      <c r="AG80" s="276"/>
      <c r="AH80" s="276"/>
      <c r="AI80" s="276"/>
      <c r="AJ80" s="276"/>
      <c r="AK80" s="276"/>
      <c r="AL80" s="276"/>
      <c r="AM80" s="276"/>
      <c r="AN80" s="276"/>
      <c r="AO80" s="276"/>
      <c r="AP80" s="276"/>
      <c r="AQ80" s="276"/>
      <c r="AR80" s="276"/>
      <c r="AS80" s="276"/>
      <c r="AT80" s="276"/>
      <c r="AU80" s="276"/>
      <c r="AV80" s="276"/>
      <c r="AW80" s="276"/>
      <c r="AX80" s="276"/>
      <c r="AY80" s="276"/>
      <c r="AZ80" s="276"/>
      <c r="BA80" s="276"/>
      <c r="BB80" s="276"/>
      <c r="BC80" s="276"/>
      <c r="BD80" s="276"/>
      <c r="BE80" s="276"/>
      <c r="BF80" s="276"/>
      <c r="BG80" s="276"/>
      <c r="BH80" s="276"/>
      <c r="BI80" s="276"/>
      <c r="BJ80" s="276"/>
      <c r="BK80" s="276"/>
      <c r="BL80" s="276"/>
      <c r="BM80" s="276"/>
      <c r="BN80" s="276"/>
      <c r="BO80" s="276"/>
      <c r="BP80" s="276"/>
      <c r="BQ80" s="276"/>
      <c r="BR80" s="276"/>
      <c r="BS80" s="276"/>
      <c r="BT80" s="276"/>
      <c r="BU80" s="276"/>
      <c r="BV80" s="402"/>
      <c r="BW80" s="95"/>
    </row>
    <row r="81" spans="1:75" ht="18.75">
      <c r="A81" s="403"/>
      <c r="B81" s="229" t="s">
        <v>287</v>
      </c>
      <c r="C81" s="230"/>
      <c r="D81" s="231"/>
      <c r="E81" s="231"/>
      <c r="F81" s="231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232"/>
      <c r="U81" s="232"/>
      <c r="V81" s="232"/>
      <c r="W81" s="232"/>
      <c r="X81" s="232"/>
      <c r="Y81" s="232"/>
      <c r="Z81" s="232"/>
      <c r="AA81" s="232"/>
      <c r="AB81" s="232"/>
      <c r="AC81" s="232"/>
      <c r="AD81" s="232"/>
      <c r="AE81" s="232"/>
      <c r="AF81" s="232"/>
      <c r="AG81" s="232"/>
      <c r="AH81" s="232"/>
      <c r="AI81" s="232"/>
      <c r="AJ81" s="232"/>
      <c r="AK81" s="232"/>
      <c r="AL81" s="232"/>
      <c r="AM81" s="232"/>
      <c r="AN81" s="232"/>
      <c r="AO81" s="232"/>
      <c r="AP81" s="232"/>
      <c r="AQ81" s="232"/>
      <c r="AR81" s="232"/>
      <c r="AS81" s="232"/>
      <c r="AT81" s="232"/>
      <c r="AU81" s="232"/>
      <c r="AV81" s="232"/>
      <c r="AW81" s="232"/>
      <c r="AX81" s="232"/>
      <c r="AY81" s="232"/>
      <c r="AZ81" s="232"/>
      <c r="BA81" s="232"/>
      <c r="BB81" s="232"/>
      <c r="BC81" s="232"/>
      <c r="BD81" s="232"/>
      <c r="BE81" s="232"/>
      <c r="BF81" s="232"/>
      <c r="BG81" s="232"/>
      <c r="BH81" s="232"/>
      <c r="BI81" s="232"/>
      <c r="BJ81" s="232"/>
      <c r="BK81" s="232"/>
      <c r="BL81" s="232"/>
      <c r="BM81" s="232"/>
      <c r="BN81" s="232"/>
      <c r="BO81" s="232"/>
      <c r="BP81" s="232"/>
      <c r="BQ81" s="232"/>
      <c r="BR81" s="232"/>
      <c r="BS81" s="232"/>
      <c r="BT81" s="232"/>
      <c r="BU81" s="232"/>
      <c r="BV81" s="404"/>
      <c r="BW81" s="95"/>
    </row>
    <row r="82" spans="1:75" ht="38.25" thickBot="1">
      <c r="A82" s="405"/>
      <c r="B82" s="221" t="s">
        <v>288</v>
      </c>
      <c r="C82" s="218"/>
      <c r="D82" s="218">
        <v>2.4</v>
      </c>
      <c r="E82" s="218"/>
      <c r="F82" s="218"/>
      <c r="G82" s="222"/>
      <c r="H82" s="220">
        <v>270</v>
      </c>
      <c r="I82" s="220"/>
      <c r="J82" s="220"/>
      <c r="K82" s="220"/>
      <c r="L82" s="220"/>
      <c r="M82" s="220"/>
      <c r="N82" s="220">
        <v>2</v>
      </c>
      <c r="O82" s="220">
        <v>2</v>
      </c>
      <c r="P82" s="220">
        <v>2</v>
      </c>
      <c r="Q82" s="220">
        <v>2</v>
      </c>
      <c r="R82" s="220">
        <v>2</v>
      </c>
      <c r="S82" s="220"/>
      <c r="T82" s="220"/>
      <c r="U82" s="220"/>
      <c r="V82" s="220"/>
      <c r="W82" s="233"/>
      <c r="X82" s="233"/>
      <c r="Y82" s="233"/>
      <c r="Z82" s="233"/>
      <c r="AA82" s="233"/>
      <c r="AB82" s="233"/>
      <c r="AC82" s="233"/>
      <c r="AD82" s="233"/>
      <c r="AE82" s="233"/>
      <c r="AF82" s="233"/>
      <c r="AG82" s="233"/>
      <c r="AH82" s="233"/>
      <c r="AI82" s="233"/>
      <c r="AJ82" s="233"/>
      <c r="AK82" s="233"/>
      <c r="AL82" s="233"/>
      <c r="AM82" s="233"/>
      <c r="AN82" s="233"/>
      <c r="AO82" s="233"/>
      <c r="AP82" s="233"/>
      <c r="AQ82" s="233"/>
      <c r="AR82" s="233"/>
      <c r="AS82" s="233"/>
      <c r="AT82" s="233"/>
      <c r="AU82" s="233"/>
      <c r="AV82" s="233"/>
      <c r="AW82" s="233"/>
      <c r="AX82" s="233"/>
      <c r="AY82" s="233"/>
      <c r="AZ82" s="233"/>
      <c r="BA82" s="233"/>
      <c r="BB82" s="233"/>
      <c r="BC82" s="233"/>
      <c r="BD82" s="233"/>
      <c r="BE82" s="233"/>
      <c r="BF82" s="233"/>
      <c r="BG82" s="233"/>
      <c r="BH82" s="233"/>
      <c r="BI82" s="233"/>
      <c r="BJ82" s="233"/>
      <c r="BK82" s="233"/>
      <c r="BL82" s="233"/>
      <c r="BM82" s="233"/>
      <c r="BN82" s="233"/>
      <c r="BO82" s="233"/>
      <c r="BP82" s="233"/>
      <c r="BQ82" s="233"/>
      <c r="BR82" s="233"/>
      <c r="BS82" s="233"/>
      <c r="BT82" s="233"/>
      <c r="BU82" s="233"/>
      <c r="BV82" s="406"/>
      <c r="BW82" s="95"/>
    </row>
    <row r="83" spans="1:75" ht="19.5" thickBot="1">
      <c r="A83" s="407"/>
      <c r="B83" s="587" t="s">
        <v>41</v>
      </c>
      <c r="C83" s="587"/>
      <c r="D83" s="587"/>
      <c r="E83" s="587"/>
      <c r="F83" s="587"/>
      <c r="G83" s="234">
        <f t="shared" ref="G83:AL83" si="12">G50+G79</f>
        <v>240</v>
      </c>
      <c r="H83" s="234">
        <f>H50+H79</f>
        <v>7200</v>
      </c>
      <c r="I83" s="234">
        <f t="shared" si="12"/>
        <v>2958</v>
      </c>
      <c r="J83" s="234">
        <f t="shared" si="12"/>
        <v>460</v>
      </c>
      <c r="K83" s="234">
        <f t="shared" si="12"/>
        <v>0</v>
      </c>
      <c r="L83" s="234">
        <f t="shared" si="12"/>
        <v>2498</v>
      </c>
      <c r="M83" s="234">
        <f t="shared" si="12"/>
        <v>4242</v>
      </c>
      <c r="N83" s="234">
        <f t="shared" si="12"/>
        <v>0</v>
      </c>
      <c r="O83" s="234">
        <f t="shared" si="12"/>
        <v>24</v>
      </c>
      <c r="P83" s="235">
        <f t="shared" si="12"/>
        <v>24</v>
      </c>
      <c r="Q83" s="234">
        <f t="shared" si="12"/>
        <v>24</v>
      </c>
      <c r="R83" s="234">
        <f t="shared" si="12"/>
        <v>24</v>
      </c>
      <c r="S83" s="234">
        <f t="shared" si="12"/>
        <v>22</v>
      </c>
      <c r="T83" s="234">
        <f t="shared" si="12"/>
        <v>22</v>
      </c>
      <c r="U83" s="234">
        <f t="shared" si="12"/>
        <v>22</v>
      </c>
      <c r="V83" s="234" t="e">
        <f t="shared" si="12"/>
        <v>#REF!</v>
      </c>
      <c r="W83" s="234" t="e">
        <f t="shared" si="12"/>
        <v>#REF!</v>
      </c>
      <c r="X83" s="234" t="e">
        <f t="shared" si="12"/>
        <v>#REF!</v>
      </c>
      <c r="Y83" s="234" t="e">
        <f t="shared" si="12"/>
        <v>#REF!</v>
      </c>
      <c r="Z83" s="234" t="e">
        <f t="shared" si="12"/>
        <v>#REF!</v>
      </c>
      <c r="AA83" s="234" t="e">
        <f t="shared" si="12"/>
        <v>#REF!</v>
      </c>
      <c r="AB83" s="234" t="e">
        <f t="shared" si="12"/>
        <v>#REF!</v>
      </c>
      <c r="AC83" s="234" t="e">
        <f t="shared" si="12"/>
        <v>#REF!</v>
      </c>
      <c r="AD83" s="234" t="e">
        <f t="shared" si="12"/>
        <v>#REF!</v>
      </c>
      <c r="AE83" s="234" t="e">
        <f t="shared" si="12"/>
        <v>#REF!</v>
      </c>
      <c r="AF83" s="234" t="e">
        <f t="shared" si="12"/>
        <v>#REF!</v>
      </c>
      <c r="AG83" s="234" t="e">
        <f t="shared" si="12"/>
        <v>#REF!</v>
      </c>
      <c r="AH83" s="234" t="e">
        <f t="shared" si="12"/>
        <v>#REF!</v>
      </c>
      <c r="AI83" s="234" t="e">
        <f t="shared" si="12"/>
        <v>#REF!</v>
      </c>
      <c r="AJ83" s="234" t="e">
        <f t="shared" si="12"/>
        <v>#REF!</v>
      </c>
      <c r="AK83" s="234" t="e">
        <f t="shared" si="12"/>
        <v>#REF!</v>
      </c>
      <c r="AL83" s="234" t="e">
        <f t="shared" si="12"/>
        <v>#REF!</v>
      </c>
      <c r="AM83" s="234" t="e">
        <f t="shared" ref="AM83:BV83" si="13">AM50+AM79</f>
        <v>#REF!</v>
      </c>
      <c r="AN83" s="234" t="e">
        <f t="shared" si="13"/>
        <v>#REF!</v>
      </c>
      <c r="AO83" s="234" t="e">
        <f t="shared" si="13"/>
        <v>#REF!</v>
      </c>
      <c r="AP83" s="234" t="e">
        <f t="shared" si="13"/>
        <v>#REF!</v>
      </c>
      <c r="AQ83" s="234" t="e">
        <f t="shared" si="13"/>
        <v>#REF!</v>
      </c>
      <c r="AR83" s="234" t="e">
        <f t="shared" si="13"/>
        <v>#REF!</v>
      </c>
      <c r="AS83" s="234" t="e">
        <f t="shared" si="13"/>
        <v>#REF!</v>
      </c>
      <c r="AT83" s="234" t="e">
        <f t="shared" si="13"/>
        <v>#REF!</v>
      </c>
      <c r="AU83" s="234" t="e">
        <f t="shared" si="13"/>
        <v>#REF!</v>
      </c>
      <c r="AV83" s="234" t="e">
        <f t="shared" si="13"/>
        <v>#REF!</v>
      </c>
      <c r="AW83" s="234" t="e">
        <f t="shared" si="13"/>
        <v>#REF!</v>
      </c>
      <c r="AX83" s="234" t="e">
        <f t="shared" si="13"/>
        <v>#REF!</v>
      </c>
      <c r="AY83" s="234" t="e">
        <f t="shared" si="13"/>
        <v>#REF!</v>
      </c>
      <c r="AZ83" s="234" t="e">
        <f t="shared" si="13"/>
        <v>#REF!</v>
      </c>
      <c r="BA83" s="234" t="e">
        <f t="shared" si="13"/>
        <v>#REF!</v>
      </c>
      <c r="BB83" s="234" t="e">
        <f t="shared" si="13"/>
        <v>#REF!</v>
      </c>
      <c r="BC83" s="234" t="e">
        <f t="shared" si="13"/>
        <v>#REF!</v>
      </c>
      <c r="BD83" s="234" t="e">
        <f t="shared" si="13"/>
        <v>#REF!</v>
      </c>
      <c r="BE83" s="234" t="e">
        <f t="shared" si="13"/>
        <v>#REF!</v>
      </c>
      <c r="BF83" s="234" t="e">
        <f t="shared" si="13"/>
        <v>#REF!</v>
      </c>
      <c r="BG83" s="234" t="e">
        <f t="shared" si="13"/>
        <v>#REF!</v>
      </c>
      <c r="BH83" s="234" t="e">
        <f t="shared" si="13"/>
        <v>#REF!</v>
      </c>
      <c r="BI83" s="234" t="e">
        <f t="shared" si="13"/>
        <v>#REF!</v>
      </c>
      <c r="BJ83" s="234" t="e">
        <f t="shared" si="13"/>
        <v>#REF!</v>
      </c>
      <c r="BK83" s="234" t="e">
        <f t="shared" si="13"/>
        <v>#REF!</v>
      </c>
      <c r="BL83" s="234" t="e">
        <f t="shared" si="13"/>
        <v>#REF!</v>
      </c>
      <c r="BM83" s="234" t="e">
        <f t="shared" si="13"/>
        <v>#REF!</v>
      </c>
      <c r="BN83" s="234" t="e">
        <f t="shared" si="13"/>
        <v>#REF!</v>
      </c>
      <c r="BO83" s="234" t="e">
        <f t="shared" si="13"/>
        <v>#REF!</v>
      </c>
      <c r="BP83" s="234" t="e">
        <f t="shared" si="13"/>
        <v>#REF!</v>
      </c>
      <c r="BQ83" s="234" t="e">
        <f t="shared" si="13"/>
        <v>#REF!</v>
      </c>
      <c r="BR83" s="234" t="e">
        <f t="shared" si="13"/>
        <v>#REF!</v>
      </c>
      <c r="BS83" s="234" t="e">
        <f t="shared" si="13"/>
        <v>#REF!</v>
      </c>
      <c r="BT83" s="234" t="e">
        <f t="shared" si="13"/>
        <v>#REF!</v>
      </c>
      <c r="BU83" s="234" t="e">
        <f t="shared" si="13"/>
        <v>#REF!</v>
      </c>
      <c r="BV83" s="408">
        <f t="shared" si="13"/>
        <v>22</v>
      </c>
      <c r="BW83" s="104"/>
    </row>
    <row r="84" spans="1:75" s="104" customFormat="1" ht="15.75" customHeight="1">
      <c r="A84" s="409"/>
      <c r="B84" s="236" t="s">
        <v>289</v>
      </c>
      <c r="C84" s="237"/>
      <c r="D84" s="237"/>
      <c r="E84" s="237"/>
      <c r="F84" s="237"/>
      <c r="G84" s="237"/>
      <c r="H84" s="237"/>
      <c r="I84" s="238"/>
      <c r="J84" s="238"/>
      <c r="K84" s="239"/>
      <c r="L84" s="239"/>
      <c r="M84" s="240"/>
      <c r="N84" s="239"/>
      <c r="O84" s="241">
        <f t="shared" ref="O84:AT84" si="14">O51+O83</f>
        <v>24</v>
      </c>
      <c r="P84" s="242">
        <f t="shared" si="14"/>
        <v>24</v>
      </c>
      <c r="Q84" s="242">
        <f t="shared" si="14"/>
        <v>24</v>
      </c>
      <c r="R84" s="242">
        <f t="shared" si="14"/>
        <v>24</v>
      </c>
      <c r="S84" s="242">
        <f t="shared" si="14"/>
        <v>22</v>
      </c>
      <c r="T84" s="242">
        <f t="shared" si="14"/>
        <v>22</v>
      </c>
      <c r="U84" s="242">
        <f t="shared" si="14"/>
        <v>22</v>
      </c>
      <c r="V84" s="242" t="e">
        <f t="shared" si="14"/>
        <v>#REF!</v>
      </c>
      <c r="W84" s="242" t="e">
        <f t="shared" si="14"/>
        <v>#REF!</v>
      </c>
      <c r="X84" s="242" t="e">
        <f t="shared" si="14"/>
        <v>#REF!</v>
      </c>
      <c r="Y84" s="242" t="e">
        <f t="shared" si="14"/>
        <v>#REF!</v>
      </c>
      <c r="Z84" s="242" t="e">
        <f t="shared" si="14"/>
        <v>#REF!</v>
      </c>
      <c r="AA84" s="242" t="e">
        <f t="shared" si="14"/>
        <v>#REF!</v>
      </c>
      <c r="AB84" s="242" t="e">
        <f t="shared" si="14"/>
        <v>#REF!</v>
      </c>
      <c r="AC84" s="242" t="e">
        <f t="shared" si="14"/>
        <v>#REF!</v>
      </c>
      <c r="AD84" s="242" t="e">
        <f t="shared" si="14"/>
        <v>#REF!</v>
      </c>
      <c r="AE84" s="242" t="e">
        <f t="shared" si="14"/>
        <v>#REF!</v>
      </c>
      <c r="AF84" s="242" t="e">
        <f t="shared" si="14"/>
        <v>#REF!</v>
      </c>
      <c r="AG84" s="242" t="e">
        <f t="shared" si="14"/>
        <v>#REF!</v>
      </c>
      <c r="AH84" s="242" t="e">
        <f t="shared" si="14"/>
        <v>#REF!</v>
      </c>
      <c r="AI84" s="242" t="e">
        <f t="shared" si="14"/>
        <v>#REF!</v>
      </c>
      <c r="AJ84" s="242" t="e">
        <f t="shared" si="14"/>
        <v>#REF!</v>
      </c>
      <c r="AK84" s="242" t="e">
        <f t="shared" si="14"/>
        <v>#REF!</v>
      </c>
      <c r="AL84" s="242" t="e">
        <f t="shared" si="14"/>
        <v>#REF!</v>
      </c>
      <c r="AM84" s="242" t="e">
        <f t="shared" si="14"/>
        <v>#REF!</v>
      </c>
      <c r="AN84" s="242" t="e">
        <f t="shared" si="14"/>
        <v>#REF!</v>
      </c>
      <c r="AO84" s="242" t="e">
        <f t="shared" si="14"/>
        <v>#REF!</v>
      </c>
      <c r="AP84" s="242" t="e">
        <f t="shared" si="14"/>
        <v>#REF!</v>
      </c>
      <c r="AQ84" s="242" t="e">
        <f t="shared" si="14"/>
        <v>#REF!</v>
      </c>
      <c r="AR84" s="242" t="e">
        <f t="shared" si="14"/>
        <v>#REF!</v>
      </c>
      <c r="AS84" s="242" t="e">
        <f t="shared" si="14"/>
        <v>#REF!</v>
      </c>
      <c r="AT84" s="242" t="e">
        <f t="shared" si="14"/>
        <v>#REF!</v>
      </c>
      <c r="AU84" s="242" t="e">
        <f t="shared" ref="AU84:BV84" si="15">AU51+AU83</f>
        <v>#REF!</v>
      </c>
      <c r="AV84" s="242" t="e">
        <f t="shared" si="15"/>
        <v>#REF!</v>
      </c>
      <c r="AW84" s="242" t="e">
        <f t="shared" si="15"/>
        <v>#REF!</v>
      </c>
      <c r="AX84" s="242" t="e">
        <f t="shared" si="15"/>
        <v>#REF!</v>
      </c>
      <c r="AY84" s="242" t="e">
        <f t="shared" si="15"/>
        <v>#REF!</v>
      </c>
      <c r="AZ84" s="242" t="e">
        <f t="shared" si="15"/>
        <v>#REF!</v>
      </c>
      <c r="BA84" s="242" t="e">
        <f t="shared" si="15"/>
        <v>#REF!</v>
      </c>
      <c r="BB84" s="242" t="e">
        <f t="shared" si="15"/>
        <v>#REF!</v>
      </c>
      <c r="BC84" s="242" t="e">
        <f t="shared" si="15"/>
        <v>#REF!</v>
      </c>
      <c r="BD84" s="242" t="e">
        <f t="shared" si="15"/>
        <v>#REF!</v>
      </c>
      <c r="BE84" s="242" t="e">
        <f t="shared" si="15"/>
        <v>#REF!</v>
      </c>
      <c r="BF84" s="242" t="e">
        <f t="shared" si="15"/>
        <v>#REF!</v>
      </c>
      <c r="BG84" s="242" t="e">
        <f t="shared" si="15"/>
        <v>#REF!</v>
      </c>
      <c r="BH84" s="242" t="e">
        <f t="shared" si="15"/>
        <v>#REF!</v>
      </c>
      <c r="BI84" s="242" t="e">
        <f t="shared" si="15"/>
        <v>#REF!</v>
      </c>
      <c r="BJ84" s="242" t="e">
        <f t="shared" si="15"/>
        <v>#REF!</v>
      </c>
      <c r="BK84" s="242" t="e">
        <f t="shared" si="15"/>
        <v>#REF!</v>
      </c>
      <c r="BL84" s="242" t="e">
        <f t="shared" si="15"/>
        <v>#REF!</v>
      </c>
      <c r="BM84" s="242" t="e">
        <f t="shared" si="15"/>
        <v>#REF!</v>
      </c>
      <c r="BN84" s="242" t="e">
        <f t="shared" si="15"/>
        <v>#REF!</v>
      </c>
      <c r="BO84" s="242" t="e">
        <f t="shared" si="15"/>
        <v>#REF!</v>
      </c>
      <c r="BP84" s="242" t="e">
        <f t="shared" si="15"/>
        <v>#REF!</v>
      </c>
      <c r="BQ84" s="242" t="e">
        <f t="shared" si="15"/>
        <v>#REF!</v>
      </c>
      <c r="BR84" s="242" t="e">
        <f t="shared" si="15"/>
        <v>#REF!</v>
      </c>
      <c r="BS84" s="242" t="e">
        <f t="shared" si="15"/>
        <v>#REF!</v>
      </c>
      <c r="BT84" s="242" t="e">
        <f t="shared" si="15"/>
        <v>#REF!</v>
      </c>
      <c r="BU84" s="242" t="e">
        <f t="shared" si="15"/>
        <v>#REF!</v>
      </c>
      <c r="BV84" s="410">
        <f t="shared" si="15"/>
        <v>22</v>
      </c>
      <c r="BW84" s="95"/>
    </row>
    <row r="85" spans="1:75" s="104" customFormat="1" ht="15.75" customHeight="1">
      <c r="A85" s="411"/>
      <c r="B85" s="243" t="s">
        <v>290</v>
      </c>
      <c r="C85" s="244"/>
      <c r="D85" s="244"/>
      <c r="E85" s="244"/>
      <c r="F85" s="244"/>
      <c r="G85" s="244"/>
      <c r="H85" s="244"/>
      <c r="I85" s="245"/>
      <c r="J85" s="245"/>
      <c r="K85" s="246"/>
      <c r="L85" s="246"/>
      <c r="M85" s="247"/>
      <c r="N85" s="246"/>
      <c r="O85" s="248">
        <v>3</v>
      </c>
      <c r="P85" s="223">
        <v>4</v>
      </c>
      <c r="Q85" s="224">
        <v>4</v>
      </c>
      <c r="R85" s="224">
        <v>4</v>
      </c>
      <c r="S85" s="224">
        <v>3</v>
      </c>
      <c r="T85" s="224">
        <v>3</v>
      </c>
      <c r="U85" s="224">
        <v>3</v>
      </c>
      <c r="V85" s="224">
        <v>3</v>
      </c>
      <c r="W85" s="225"/>
      <c r="X85" s="225"/>
      <c r="Y85" s="225"/>
      <c r="Z85" s="219" t="str">
        <f>IF(ISERROR(SEARCH(Z$8,#REF!,1)),"-",IF(COUNTIF(#REF!,Z$8)=1,1,IF(ISERROR(SEARCH(CONCATENATE(Z$8,","),#REF!,1)),IF(ISERROR(SEARCH(CONCATENATE(",",Z$8),#REF!,1)),"-",1),1)))</f>
        <v>-</v>
      </c>
      <c r="AA85" s="219" t="str">
        <f>IF(ISERROR(SEARCH(AA$8,#REF!,1)),"-",IF(COUNTIF(#REF!,AA$8)=1,1,IF(ISERROR(SEARCH(CONCATENATE(AA$8,","),#REF!,1)),IF(ISERROR(SEARCH(CONCATENATE(",",AA$8),#REF!,1)),"-",1),1)))</f>
        <v>-</v>
      </c>
      <c r="AB85" s="219" t="str">
        <f>IF(ISERROR(SEARCH(AB$8,#REF!,1)),"-",IF(COUNTIF(#REF!,AB$8)=1,1,IF(ISERROR(SEARCH(CONCATENATE(AB$8,","),#REF!,1)),IF(ISERROR(SEARCH(CONCATENATE(",",AB$8),#REF!,1)),"-",1),1)))</f>
        <v>-</v>
      </c>
      <c r="AC85" s="219" t="str">
        <f>IF(ISERROR(SEARCH(AC$8,#REF!,1)),"-",IF(COUNTIF(#REF!,AC$8)=1,1,IF(ISERROR(SEARCH(CONCATENATE(AC$8,","),#REF!,1)),IF(ISERROR(SEARCH(CONCATENATE(",",AC$8),#REF!,1)),"-",1),1)))</f>
        <v>-</v>
      </c>
      <c r="AD85" s="219" t="str">
        <f>IF(ISERROR(SEARCH(AD$8,#REF!,1)),"-",IF(COUNTIF(#REF!,AD$8)=1,1,IF(ISERROR(SEARCH(CONCATENATE(AD$8,","),#REF!,1)),IF(ISERROR(SEARCH(CONCATENATE(",",AD$8),#REF!,1)),"-",1),1)))</f>
        <v>-</v>
      </c>
      <c r="AE85" s="219" t="str">
        <f>IF(ISERROR(SEARCH(AE$8,#REF!,1)),"-",IF(COUNTIF(#REF!,AE$8)=1,1,IF(ISERROR(SEARCH(CONCATENATE(AE$8,","),#REF!,1)),IF(ISERROR(SEARCH(CONCATENATE(",",AE$8),#REF!,1)),"-",1),1)))</f>
        <v>-</v>
      </c>
      <c r="AF85" s="219" t="str">
        <f>IF(ISERROR(SEARCH(AF$8,#REF!,1)),"-",IF(COUNTIF(#REF!,AF$8)=1,1,IF(ISERROR(SEARCH(CONCATENATE(AF$8,","),#REF!,1)),IF(ISERROR(SEARCH(CONCATENATE(",",AF$8),#REF!,1)),"-",1),1)))</f>
        <v>-</v>
      </c>
      <c r="AG85" s="219" t="str">
        <f>IF(ISERROR(SEARCH(AG$8,#REF!,1)),"-",IF(COUNTIF(#REF!,AG$8)=1,1,IF(ISERROR(SEARCH(CONCATENATE(AG$8,","),#REF!,1)),IF(ISERROR(SEARCH(CONCATENATE(",",AG$8),#REF!,1)),"-",1),1)))</f>
        <v>-</v>
      </c>
      <c r="AH85" s="219" t="str">
        <f>IF(ISERROR(SEARCH(AH$8,#REF!,1)),"-",IF(COUNTIF(#REF!,AH$8)=1,1,IF(ISERROR(SEARCH(CONCATENATE(AH$8,","),#REF!,1)),IF(ISERROR(SEARCH(CONCATENATE(",",AH$8),#REF!,1)),"-",1),1)))</f>
        <v>-</v>
      </c>
      <c r="AI85" s="225"/>
      <c r="AJ85" s="219" t="str">
        <f>IF(ISERROR(SEARCH(AJ$8,#REF!,1)),"-",IF(COUNTIF(#REF!,AJ$8)=1,1,IF(ISERROR(SEARCH(CONCATENATE(AJ$8,","),#REF!,1)),IF(ISERROR(SEARCH(CONCATENATE(",",AJ$8),#REF!,1)),"-",1),1)))</f>
        <v>-</v>
      </c>
      <c r="AK85" s="219" t="str">
        <f>IF(ISERROR(SEARCH(AK$8,#REF!,1)),"-",IF(COUNTIF(#REF!,AK$8)=1,1,IF(ISERROR(SEARCH(CONCATENATE(AK$8,","),#REF!,1)),IF(ISERROR(SEARCH(CONCATENATE(",",AK$8),#REF!,1)),"-",1),1)))</f>
        <v>-</v>
      </c>
      <c r="AL85" s="219" t="str">
        <f>IF(ISERROR(SEARCH(AL$8,#REF!,1)),"-",IF(COUNTIF(#REF!,AL$8)=1,1,IF(ISERROR(SEARCH(CONCATENATE(AL$8,","),#REF!,1)),IF(ISERROR(SEARCH(CONCATENATE(",",AL$8),#REF!,1)),"-",1),1)))</f>
        <v>-</v>
      </c>
      <c r="AM85" s="219" t="str">
        <f>IF(ISERROR(SEARCH(AM$8,#REF!,1)),"-",IF(COUNTIF(#REF!,AM$8)=1,1,IF(ISERROR(SEARCH(CONCATENATE(AM$8,","),#REF!,1)),IF(ISERROR(SEARCH(CONCATENATE(",",AM$8),#REF!,1)),"-",1),1)))</f>
        <v>-</v>
      </c>
      <c r="AN85" s="219" t="str">
        <f>IF(ISERROR(SEARCH(AN$8,#REF!,1)),"-",IF(COUNTIF(#REF!,AN$8)=1,1,IF(ISERROR(SEARCH(CONCATENATE(AN$8,","),#REF!,1)),IF(ISERROR(SEARCH(CONCATENATE(",",AN$8),#REF!,1)),"-",1),1)))</f>
        <v>-</v>
      </c>
      <c r="AO85" s="219" t="str">
        <f>IF(ISERROR(SEARCH(AO$8,#REF!,1)),"-",IF(COUNTIF(#REF!,AO$8)=1,1,IF(ISERROR(SEARCH(CONCATENATE(AO$8,","),#REF!,1)),IF(ISERROR(SEARCH(CONCATENATE(",",AO$8),#REF!,1)),"-",1),1)))</f>
        <v>-</v>
      </c>
      <c r="AP85" s="219" t="str">
        <f>IF(ISERROR(SEARCH(AP$8,#REF!,1)),"-",IF(COUNTIF(#REF!,AP$8)=1,1,IF(ISERROR(SEARCH(CONCATENATE(AP$8,","),#REF!,1)),IF(ISERROR(SEARCH(CONCATENATE(",",AP$8),#REF!,1)),"-",1),1)))</f>
        <v>-</v>
      </c>
      <c r="AQ85" s="219" t="str">
        <f>IF(ISERROR(SEARCH(AQ$8,#REF!,1)),"-",IF(COUNTIF(#REF!,AQ$8)=1,1,IF(ISERROR(SEARCH(CONCATENATE(AQ$8,","),#REF!,1)),IF(ISERROR(SEARCH(CONCATENATE(",",AQ$8),#REF!,1)),"-",1),1)))</f>
        <v>-</v>
      </c>
      <c r="AR85" s="219" t="str">
        <f>IF(ISERROR(SEARCH(AR$8,#REF!,1)),"-",IF(COUNTIF(#REF!,AR$8)=1,1,IF(ISERROR(SEARCH(CONCATENATE(AR$8,","),#REF!,1)),IF(ISERROR(SEARCH(CONCATENATE(",",AR$8),#REF!,1)),"-",1),1)))</f>
        <v>-</v>
      </c>
      <c r="AS85" s="225"/>
      <c r="AT85" s="219" t="str">
        <f>IF(ISERROR(SEARCH(AT$8,#REF!,1)),"-",IF(COUNTIF(#REF!,AT$8)=1,1,IF(ISERROR(SEARCH(CONCATENATE(AT$8,","),#REF!,1)),IF(ISERROR(SEARCH(CONCATENATE(",",AT$8),#REF!,1)),"-",1),1)))</f>
        <v>-</v>
      </c>
      <c r="AU85" s="219" t="str">
        <f>IF(ISERROR(SEARCH(AU$8,#REF!,1)),"-",IF(COUNTIF(#REF!,AU$8)=1,1,IF(ISERROR(SEARCH(CONCATENATE(AU$8,","),#REF!,1)),IF(ISERROR(SEARCH(CONCATENATE(",",AU$8),#REF!,1)),"-",1),1)))</f>
        <v>-</v>
      </c>
      <c r="AV85" s="219" t="str">
        <f>IF(ISERROR(SEARCH(AV$8,#REF!,1)),"-",IF(COUNTIF(#REF!,AV$8)=1,1,IF(ISERROR(SEARCH(CONCATENATE(AV$8,","),#REF!,1)),IF(ISERROR(SEARCH(CONCATENATE(",",AV$8),#REF!,1)),"-",1),1)))</f>
        <v>-</v>
      </c>
      <c r="AW85" s="219" t="str">
        <f>IF(ISERROR(SEARCH(AW$8,#REF!,1)),"-",IF(COUNTIF(#REF!,AW$8)=1,1,IF(ISERROR(SEARCH(CONCATENATE(AW$8,","),#REF!,1)),IF(ISERROR(SEARCH(CONCATENATE(",",AW$8),#REF!,1)),"-",1),1)))</f>
        <v>-</v>
      </c>
      <c r="AX85" s="219" t="str">
        <f>IF(ISERROR(SEARCH(AX$8,#REF!,1)),"-",IF(COUNTIF(#REF!,AX$8)=1,1,IF(ISERROR(SEARCH(CONCATENATE(AX$8,","),#REF!,1)),IF(ISERROR(SEARCH(CONCATENATE(",",AX$8),#REF!,1)),"-",1),1)))</f>
        <v>-</v>
      </c>
      <c r="AY85" s="219" t="str">
        <f>IF(ISERROR(SEARCH(AY$8,#REF!,1)),"-",IF(COUNTIF(#REF!,AY$8)=1,1,IF(ISERROR(SEARCH(CONCATENATE(AY$8,","),#REF!,1)),IF(ISERROR(SEARCH(CONCATENATE(",",AY$8),#REF!,1)),"-",1),1)))</f>
        <v>-</v>
      </c>
      <c r="AZ85" s="219" t="str">
        <f>IF(ISERROR(SEARCH(AZ$8,#REF!,1)),"-",IF(COUNTIF(#REF!,AZ$8)=1,1,IF(ISERROR(SEARCH(CONCATENATE(AZ$8,","),#REF!,1)),IF(ISERROR(SEARCH(CONCATENATE(",",AZ$8),#REF!,1)),"-",1),1)))</f>
        <v>-</v>
      </c>
      <c r="BA85" s="219" t="str">
        <f>IF(ISERROR(SEARCH(BA$8,#REF!,1)),"-",IF(COUNTIF(#REF!,BA$8)=1,1,IF(ISERROR(SEARCH(CONCATENATE(BA$8,","),#REF!,1)),IF(ISERROR(SEARCH(CONCATENATE(",",BA$8),#REF!,1)),"-",1),1)))</f>
        <v>-</v>
      </c>
      <c r="BB85" s="219" t="str">
        <f>IF(ISERROR(SEARCH(BB$8,#REF!,1)),"-",IF(COUNTIF(#REF!,BB$8)=1,1,IF(ISERROR(SEARCH(CONCATENATE(BB$8,","),#REF!,1)),IF(ISERROR(SEARCH(CONCATENATE(",",BB$8),#REF!,1)),"-",1),1)))</f>
        <v>-</v>
      </c>
      <c r="BC85" s="225"/>
      <c r="BD85" s="219" t="str">
        <f>IF(ISERROR(SEARCH(BD$8,#REF!,1)),"-",IF(COUNTIF(#REF!,BD$8)=1,1,IF(ISERROR(SEARCH(CONCATENATE(BD$8,","),#REF!,1)),IF(ISERROR(SEARCH(CONCATENATE(",",BD$8),#REF!,1)),"-",1),1)))</f>
        <v>-</v>
      </c>
      <c r="BE85" s="219" t="str">
        <f>IF(ISERROR(SEARCH(BE$8,#REF!,1)),"-",IF(COUNTIF(#REF!,BE$8)=1,1,IF(ISERROR(SEARCH(CONCATENATE(BE$8,","),#REF!,1)),IF(ISERROR(SEARCH(CONCATENATE(",",BE$8),#REF!,1)),"-",1),1)))</f>
        <v>-</v>
      </c>
      <c r="BF85" s="219" t="str">
        <f>IF(ISERROR(SEARCH(BF$8,#REF!,1)),"-",IF(COUNTIF(#REF!,BF$8)=1,1,IF(ISERROR(SEARCH(CONCATENATE(BF$8,","),#REF!,1)),IF(ISERROR(SEARCH(CONCATENATE(",",BF$8),#REF!,1)),"-",1),1)))</f>
        <v>-</v>
      </c>
      <c r="BG85" s="219" t="str">
        <f>IF(ISERROR(SEARCH(BG$8,#REF!,1)),"-",IF(COUNTIF(#REF!,BG$8)=1,1,IF(ISERROR(SEARCH(CONCATENATE(BG$8,","),#REF!,1)),IF(ISERROR(SEARCH(CONCATENATE(",",BG$8),#REF!,1)),"-",1),1)))</f>
        <v>-</v>
      </c>
      <c r="BH85" s="219" t="str">
        <f>IF(ISERROR(SEARCH(BH$8,#REF!,1)),"-",IF(COUNTIF(#REF!,BH$8)=1,1,IF(ISERROR(SEARCH(CONCATENATE(BH$8,","),#REF!,1)),IF(ISERROR(SEARCH(CONCATENATE(",",BH$8),#REF!,1)),"-",1),1)))</f>
        <v>-</v>
      </c>
      <c r="BI85" s="219" t="str">
        <f>IF(ISERROR(SEARCH(BI$8,#REF!,1)),"-",IF(COUNTIF(#REF!,BI$8)=1,1,IF(ISERROR(SEARCH(CONCATENATE(BI$8,","),#REF!,1)),IF(ISERROR(SEARCH(CONCATENATE(",",BI$8),#REF!,1)),"-",1),1)))</f>
        <v>-</v>
      </c>
      <c r="BJ85" s="219" t="str">
        <f>IF(ISERROR(SEARCH(BJ$8,#REF!,1)),"-",IF(COUNTIF(#REF!,BJ$8)=1,1,IF(ISERROR(SEARCH(CONCATENATE(BJ$8,","),#REF!,1)),IF(ISERROR(SEARCH(CONCATENATE(",",BJ$8),#REF!,1)),"-",1),1)))</f>
        <v>-</v>
      </c>
      <c r="BK85" s="219" t="str">
        <f>IF(ISERROR(SEARCH(BK$8,#REF!,1)),"-",IF(COUNTIF(#REF!,BK$8)=1,1,IF(ISERROR(SEARCH(CONCATENATE(BK$8,","),#REF!,1)),IF(ISERROR(SEARCH(CONCATENATE(",",BK$8),#REF!,1)),"-",1),1)))</f>
        <v>-</v>
      </c>
      <c r="BL85" s="219" t="str">
        <f>IF(ISERROR(SEARCH(BL$8,#REF!,1)),"-",IF(COUNTIF(#REF!,BL$8)=1,1,IF(ISERROR(SEARCH(CONCATENATE(BL$8,","),#REF!,1)),IF(ISERROR(SEARCH(CONCATENATE(",",BL$8),#REF!,1)),"-",1),1)))</f>
        <v>-</v>
      </c>
      <c r="BM85" s="225"/>
      <c r="BN85" s="219"/>
      <c r="BO85" s="219"/>
      <c r="BP85" s="219"/>
      <c r="BQ85" s="219"/>
      <c r="BR85" s="219"/>
      <c r="BS85" s="219"/>
      <c r="BT85" s="219"/>
      <c r="BU85" s="219"/>
      <c r="BV85" s="412">
        <v>3</v>
      </c>
      <c r="BW85" s="95"/>
    </row>
    <row r="86" spans="1:75" ht="18.75">
      <c r="A86" s="411"/>
      <c r="B86" s="243" t="s">
        <v>291</v>
      </c>
      <c r="C86" s="244"/>
      <c r="D86" s="249"/>
      <c r="E86" s="249"/>
      <c r="F86" s="249"/>
      <c r="G86" s="249"/>
      <c r="H86" s="249"/>
      <c r="I86" s="249"/>
      <c r="J86" s="249"/>
      <c r="K86" s="246"/>
      <c r="L86" s="246"/>
      <c r="M86" s="247"/>
      <c r="N86" s="246"/>
      <c r="O86" s="248">
        <v>4</v>
      </c>
      <c r="P86" s="223">
        <v>4</v>
      </c>
      <c r="Q86" s="223">
        <v>4</v>
      </c>
      <c r="R86" s="223">
        <v>3</v>
      </c>
      <c r="S86" s="223">
        <v>4</v>
      </c>
      <c r="T86" s="223">
        <v>5</v>
      </c>
      <c r="U86" s="223">
        <v>4</v>
      </c>
      <c r="V86" s="223">
        <v>3</v>
      </c>
      <c r="W86" s="225"/>
      <c r="X86" s="225"/>
      <c r="Y86" s="225"/>
      <c r="Z86" s="219" t="e">
        <f t="shared" ref="Z86:AH86" si="16">SUM(Z79:Z85)</f>
        <v>#REF!</v>
      </c>
      <c r="AA86" s="219" t="e">
        <f t="shared" si="16"/>
        <v>#REF!</v>
      </c>
      <c r="AB86" s="219" t="e">
        <f t="shared" si="16"/>
        <v>#REF!</v>
      </c>
      <c r="AC86" s="219" t="e">
        <f t="shared" si="16"/>
        <v>#REF!</v>
      </c>
      <c r="AD86" s="219" t="e">
        <f t="shared" si="16"/>
        <v>#REF!</v>
      </c>
      <c r="AE86" s="219" t="e">
        <f t="shared" si="16"/>
        <v>#REF!</v>
      </c>
      <c r="AF86" s="219" t="e">
        <f t="shared" si="16"/>
        <v>#REF!</v>
      </c>
      <c r="AG86" s="219" t="e">
        <f t="shared" si="16"/>
        <v>#REF!</v>
      </c>
      <c r="AH86" s="219" t="e">
        <f t="shared" si="16"/>
        <v>#REF!</v>
      </c>
      <c r="AI86" s="225"/>
      <c r="AJ86" s="219" t="e">
        <f t="shared" ref="AJ86:AR86" si="17">SUM(AJ79:AJ85)</f>
        <v>#REF!</v>
      </c>
      <c r="AK86" s="219" t="e">
        <f t="shared" si="17"/>
        <v>#REF!</v>
      </c>
      <c r="AL86" s="219" t="e">
        <f t="shared" si="17"/>
        <v>#REF!</v>
      </c>
      <c r="AM86" s="219" t="e">
        <f t="shared" si="17"/>
        <v>#REF!</v>
      </c>
      <c r="AN86" s="219" t="e">
        <f t="shared" si="17"/>
        <v>#REF!</v>
      </c>
      <c r="AO86" s="219" t="e">
        <f t="shared" si="17"/>
        <v>#REF!</v>
      </c>
      <c r="AP86" s="219" t="e">
        <f t="shared" si="17"/>
        <v>#REF!</v>
      </c>
      <c r="AQ86" s="219" t="e">
        <f t="shared" si="17"/>
        <v>#REF!</v>
      </c>
      <c r="AR86" s="219" t="e">
        <f t="shared" si="17"/>
        <v>#REF!</v>
      </c>
      <c r="AS86" s="225"/>
      <c r="AT86" s="219" t="e">
        <f t="shared" ref="AT86:BB86" si="18">SUM(AT79:AT85)</f>
        <v>#REF!</v>
      </c>
      <c r="AU86" s="219" t="e">
        <f t="shared" si="18"/>
        <v>#REF!</v>
      </c>
      <c r="AV86" s="219" t="e">
        <f t="shared" si="18"/>
        <v>#REF!</v>
      </c>
      <c r="AW86" s="219" t="e">
        <f t="shared" si="18"/>
        <v>#REF!</v>
      </c>
      <c r="AX86" s="219" t="e">
        <f t="shared" si="18"/>
        <v>#REF!</v>
      </c>
      <c r="AY86" s="219" t="e">
        <f t="shared" si="18"/>
        <v>#REF!</v>
      </c>
      <c r="AZ86" s="219" t="e">
        <f t="shared" si="18"/>
        <v>#REF!</v>
      </c>
      <c r="BA86" s="219" t="e">
        <f t="shared" si="18"/>
        <v>#REF!</v>
      </c>
      <c r="BB86" s="219" t="e">
        <f t="shared" si="18"/>
        <v>#REF!</v>
      </c>
      <c r="BC86" s="225"/>
      <c r="BD86" s="219" t="e">
        <f t="shared" ref="BD86:BL86" si="19">SUM(BD79:BD85)</f>
        <v>#REF!</v>
      </c>
      <c r="BE86" s="219" t="e">
        <f t="shared" si="19"/>
        <v>#REF!</v>
      </c>
      <c r="BF86" s="219" t="e">
        <f t="shared" si="19"/>
        <v>#REF!</v>
      </c>
      <c r="BG86" s="219" t="e">
        <f t="shared" si="19"/>
        <v>#REF!</v>
      </c>
      <c r="BH86" s="219" t="e">
        <f t="shared" si="19"/>
        <v>#REF!</v>
      </c>
      <c r="BI86" s="219" t="e">
        <f t="shared" si="19"/>
        <v>#REF!</v>
      </c>
      <c r="BJ86" s="219" t="e">
        <f t="shared" si="19"/>
        <v>#REF!</v>
      </c>
      <c r="BK86" s="219" t="e">
        <f t="shared" si="19"/>
        <v>#REF!</v>
      </c>
      <c r="BL86" s="219" t="e">
        <f t="shared" si="19"/>
        <v>#REF!</v>
      </c>
      <c r="BM86" s="225"/>
      <c r="BN86" s="219" t="e">
        <f t="shared" ref="BN86:BU86" si="20">SUM(BN79:BN85)</f>
        <v>#REF!</v>
      </c>
      <c r="BO86" s="219" t="e">
        <f t="shared" si="20"/>
        <v>#REF!</v>
      </c>
      <c r="BP86" s="219" t="e">
        <f t="shared" si="20"/>
        <v>#REF!</v>
      </c>
      <c r="BQ86" s="219" t="e">
        <f t="shared" si="20"/>
        <v>#REF!</v>
      </c>
      <c r="BR86" s="219" t="e">
        <f t="shared" si="20"/>
        <v>#REF!</v>
      </c>
      <c r="BS86" s="219" t="e">
        <f t="shared" si="20"/>
        <v>#REF!</v>
      </c>
      <c r="BT86" s="219" t="e">
        <f t="shared" si="20"/>
        <v>#REF!</v>
      </c>
      <c r="BU86" s="219" t="e">
        <f t="shared" si="20"/>
        <v>#REF!</v>
      </c>
      <c r="BV86" s="413">
        <v>5</v>
      </c>
      <c r="BW86" s="95"/>
    </row>
    <row r="87" spans="1:75" ht="18.75">
      <c r="A87" s="414"/>
      <c r="B87" s="250" t="s">
        <v>292</v>
      </c>
      <c r="C87" s="251"/>
      <c r="D87" s="251"/>
      <c r="E87" s="251"/>
      <c r="F87" s="251"/>
      <c r="G87" s="251"/>
      <c r="H87" s="251"/>
      <c r="I87" s="251"/>
      <c r="J87" s="251"/>
      <c r="K87" s="251"/>
      <c r="L87" s="251"/>
      <c r="M87" s="252"/>
      <c r="N87" s="251"/>
      <c r="O87" s="223"/>
      <c r="P87" s="223"/>
      <c r="Q87" s="223"/>
      <c r="R87" s="223">
        <v>1</v>
      </c>
      <c r="S87" s="223"/>
      <c r="T87" s="223">
        <v>1</v>
      </c>
      <c r="U87" s="223"/>
      <c r="V87" s="223">
        <v>1</v>
      </c>
      <c r="W87" s="253"/>
      <c r="X87" s="253"/>
      <c r="Y87" s="253"/>
      <c r="Z87" s="254"/>
      <c r="AA87" s="254"/>
      <c r="AB87" s="254"/>
      <c r="AC87" s="254"/>
      <c r="AD87" s="254"/>
      <c r="AE87" s="254"/>
      <c r="AF87" s="254"/>
      <c r="AG87" s="254"/>
      <c r="AH87" s="254"/>
      <c r="AI87" s="253"/>
      <c r="AJ87" s="254"/>
      <c r="AK87" s="254"/>
      <c r="AL87" s="254"/>
      <c r="AM87" s="254"/>
      <c r="AN87" s="254"/>
      <c r="AO87" s="254"/>
      <c r="AP87" s="254"/>
      <c r="AQ87" s="254"/>
      <c r="AR87" s="254"/>
      <c r="AS87" s="253"/>
      <c r="AT87" s="254"/>
      <c r="AU87" s="254"/>
      <c r="AV87" s="254"/>
      <c r="AW87" s="254"/>
      <c r="AX87" s="254"/>
      <c r="AY87" s="254"/>
      <c r="AZ87" s="254"/>
      <c r="BA87" s="254"/>
      <c r="BB87" s="254"/>
      <c r="BC87" s="253"/>
      <c r="BD87" s="254"/>
      <c r="BE87" s="254"/>
      <c r="BF87" s="254"/>
      <c r="BG87" s="254"/>
      <c r="BH87" s="254"/>
      <c r="BI87" s="254"/>
      <c r="BJ87" s="254"/>
      <c r="BK87" s="254"/>
      <c r="BL87" s="254"/>
      <c r="BM87" s="253"/>
      <c r="BN87" s="254"/>
      <c r="BO87" s="254"/>
      <c r="BP87" s="254"/>
      <c r="BQ87" s="254"/>
      <c r="BR87" s="254"/>
      <c r="BS87" s="254"/>
      <c r="BT87" s="254"/>
      <c r="BU87" s="254"/>
      <c r="BV87" s="413">
        <v>1</v>
      </c>
      <c r="BW87" s="95"/>
    </row>
    <row r="88" spans="1:75" ht="18.75">
      <c r="A88" s="415"/>
      <c r="B88" s="255"/>
      <c r="C88" s="256"/>
      <c r="D88" s="256"/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7"/>
      <c r="P88" s="257"/>
      <c r="Q88" s="257"/>
      <c r="R88" s="257"/>
      <c r="S88" s="257"/>
      <c r="T88" s="257"/>
      <c r="U88" s="257"/>
      <c r="V88" s="257"/>
      <c r="W88" s="256"/>
      <c r="X88" s="256"/>
      <c r="Y88" s="256"/>
      <c r="Z88" s="258"/>
      <c r="AA88" s="258"/>
      <c r="AB88" s="258"/>
      <c r="AC88" s="258"/>
      <c r="AD88" s="258"/>
      <c r="AE88" s="258"/>
      <c r="AF88" s="258"/>
      <c r="AG88" s="258"/>
      <c r="AH88" s="258"/>
      <c r="AI88" s="256"/>
      <c r="AJ88" s="258"/>
      <c r="AK88" s="258"/>
      <c r="AL88" s="258"/>
      <c r="AM88" s="258"/>
      <c r="AN88" s="258"/>
      <c r="AO88" s="258"/>
      <c r="AP88" s="258"/>
      <c r="AQ88" s="258"/>
      <c r="AR88" s="258"/>
      <c r="AS88" s="256"/>
      <c r="AT88" s="258"/>
      <c r="AU88" s="258"/>
      <c r="AV88" s="258"/>
      <c r="AW88" s="258"/>
      <c r="AX88" s="258"/>
      <c r="AY88" s="258"/>
      <c r="AZ88" s="258"/>
      <c r="BA88" s="258"/>
      <c r="BB88" s="258"/>
      <c r="BC88" s="256"/>
      <c r="BD88" s="258"/>
      <c r="BE88" s="258"/>
      <c r="BF88" s="258"/>
      <c r="BG88" s="258"/>
      <c r="BH88" s="258"/>
      <c r="BI88" s="258"/>
      <c r="BJ88" s="258"/>
      <c r="BK88" s="258"/>
      <c r="BL88" s="258"/>
      <c r="BM88" s="256"/>
      <c r="BN88" s="258"/>
      <c r="BO88" s="258"/>
      <c r="BP88" s="258"/>
      <c r="BQ88" s="258"/>
      <c r="BR88" s="258"/>
      <c r="BS88" s="258"/>
      <c r="BT88" s="258"/>
      <c r="BU88" s="258"/>
      <c r="BV88" s="416"/>
      <c r="BW88" s="95"/>
    </row>
    <row r="89" spans="1:75" ht="12.75" customHeight="1">
      <c r="A89" s="588" t="s">
        <v>467</v>
      </c>
      <c r="B89" s="589"/>
      <c r="C89" s="589"/>
      <c r="D89" s="589"/>
      <c r="E89" s="589"/>
      <c r="F89" s="589"/>
      <c r="G89" s="589"/>
      <c r="H89" s="589"/>
      <c r="I89" s="589"/>
      <c r="J89" s="589"/>
      <c r="K89" s="589"/>
      <c r="L89" s="589"/>
      <c r="M89" s="589"/>
      <c r="N89" s="589"/>
      <c r="O89" s="589"/>
      <c r="P89" s="589"/>
      <c r="Q89" s="589"/>
      <c r="R89" s="589"/>
      <c r="S89" s="589"/>
      <c r="T89" s="589"/>
      <c r="U89" s="589"/>
      <c r="V89" s="589"/>
      <c r="W89" s="589"/>
      <c r="X89" s="589"/>
      <c r="Y89" s="589"/>
      <c r="Z89" s="589"/>
      <c r="AA89" s="589"/>
      <c r="AB89" s="589"/>
      <c r="AC89" s="589"/>
      <c r="AD89" s="589"/>
      <c r="AE89" s="589"/>
      <c r="AF89" s="589"/>
      <c r="AG89" s="589"/>
      <c r="AH89" s="589"/>
      <c r="AI89" s="589"/>
      <c r="AJ89" s="589"/>
      <c r="AK89" s="589"/>
      <c r="AL89" s="589"/>
      <c r="AM89" s="589"/>
      <c r="AN89" s="589"/>
      <c r="AO89" s="589"/>
      <c r="AP89" s="589"/>
      <c r="AQ89" s="589"/>
      <c r="AR89" s="589"/>
      <c r="AS89" s="589"/>
      <c r="AT89" s="589"/>
      <c r="AU89" s="589"/>
      <c r="AV89" s="589"/>
      <c r="AW89" s="589"/>
      <c r="AX89" s="589"/>
      <c r="AY89" s="589"/>
      <c r="AZ89" s="589"/>
      <c r="BA89" s="589"/>
      <c r="BB89" s="589"/>
      <c r="BC89" s="589"/>
      <c r="BD89" s="589"/>
      <c r="BE89" s="589"/>
      <c r="BF89" s="589"/>
      <c r="BG89" s="589"/>
      <c r="BH89" s="589"/>
      <c r="BI89" s="589"/>
      <c r="BJ89" s="589"/>
      <c r="BK89" s="589"/>
      <c r="BL89" s="589"/>
      <c r="BM89" s="589"/>
      <c r="BN89" s="589"/>
      <c r="BO89" s="589"/>
      <c r="BP89" s="589"/>
      <c r="BQ89" s="589"/>
      <c r="BR89" s="589"/>
      <c r="BS89" s="589"/>
      <c r="BT89" s="589"/>
      <c r="BU89" s="589"/>
      <c r="BV89" s="590"/>
      <c r="BW89" s="95"/>
    </row>
    <row r="90" spans="1:75" ht="15.75">
      <c r="A90" s="417"/>
      <c r="B90" s="259"/>
      <c r="C90" s="259"/>
      <c r="D90" s="259"/>
      <c r="E90" s="259"/>
      <c r="F90" s="259"/>
      <c r="G90" s="259"/>
      <c r="H90" s="259"/>
      <c r="I90" s="259"/>
      <c r="J90" s="259"/>
      <c r="K90" s="259"/>
      <c r="L90" s="259"/>
      <c r="M90" s="259"/>
      <c r="N90" s="259"/>
      <c r="O90" s="259"/>
      <c r="P90" s="259"/>
      <c r="Q90" s="259"/>
      <c r="R90" s="259"/>
      <c r="S90" s="259"/>
      <c r="T90" s="259"/>
      <c r="U90" s="259"/>
      <c r="V90" s="259"/>
      <c r="W90" s="259"/>
      <c r="X90" s="259"/>
      <c r="Y90" s="259"/>
      <c r="Z90" s="259"/>
      <c r="AA90" s="259"/>
      <c r="AB90" s="259"/>
      <c r="AC90" s="259"/>
      <c r="AD90" s="259"/>
      <c r="AE90" s="259"/>
      <c r="AF90" s="259"/>
      <c r="AG90" s="259"/>
      <c r="AH90" s="259"/>
      <c r="AI90" s="259"/>
      <c r="AJ90" s="259"/>
      <c r="AK90" s="259"/>
      <c r="AL90" s="259"/>
      <c r="AM90" s="259"/>
      <c r="AN90" s="259"/>
      <c r="AO90" s="259"/>
      <c r="AP90" s="259"/>
      <c r="AQ90" s="259"/>
      <c r="AR90" s="259"/>
      <c r="AS90" s="259"/>
      <c r="AT90" s="259"/>
      <c r="AU90" s="259"/>
      <c r="AV90" s="259"/>
      <c r="AW90" s="259"/>
      <c r="AX90" s="259"/>
      <c r="AY90" s="259"/>
      <c r="AZ90" s="259"/>
      <c r="BA90" s="259"/>
      <c r="BB90" s="259"/>
      <c r="BC90" s="259"/>
      <c r="BD90" s="259"/>
      <c r="BE90" s="259"/>
      <c r="BF90" s="259"/>
      <c r="BG90" s="259"/>
      <c r="BH90" s="259"/>
      <c r="BI90" s="259"/>
      <c r="BJ90" s="259"/>
      <c r="BK90" s="259"/>
      <c r="BL90" s="259"/>
      <c r="BM90" s="259"/>
      <c r="BN90" s="259"/>
      <c r="BO90" s="259"/>
      <c r="BP90" s="259"/>
      <c r="BQ90" s="259"/>
      <c r="BR90" s="259"/>
      <c r="BS90" s="259"/>
      <c r="BT90" s="259"/>
      <c r="BU90" s="259"/>
      <c r="BV90" s="418"/>
      <c r="BW90" s="95"/>
    </row>
    <row r="91" spans="1:75" ht="12.75" customHeight="1">
      <c r="A91" s="591" t="s">
        <v>293</v>
      </c>
      <c r="B91" s="592"/>
      <c r="C91" s="592" t="s">
        <v>294</v>
      </c>
      <c r="D91" s="592"/>
      <c r="E91" s="592"/>
      <c r="F91" s="592"/>
      <c r="G91" s="592"/>
      <c r="H91" s="592"/>
      <c r="I91" s="592" t="s">
        <v>295</v>
      </c>
      <c r="J91" s="592"/>
      <c r="K91" s="592"/>
      <c r="L91" s="592"/>
      <c r="M91" s="592"/>
      <c r="N91" s="592"/>
      <c r="O91" s="592"/>
      <c r="P91" s="592"/>
      <c r="Q91" s="592" t="s">
        <v>296</v>
      </c>
      <c r="R91" s="592"/>
      <c r="S91" s="592"/>
      <c r="T91" s="592"/>
      <c r="U91" s="592"/>
      <c r="V91" s="592"/>
      <c r="W91" s="592"/>
      <c r="X91" s="592"/>
      <c r="Y91" s="592"/>
      <c r="Z91" s="592"/>
      <c r="AA91" s="592"/>
      <c r="AB91" s="592"/>
      <c r="AC91" s="592"/>
      <c r="AD91" s="592"/>
      <c r="AE91" s="592"/>
      <c r="AF91" s="592"/>
      <c r="AG91" s="592"/>
      <c r="AH91" s="592"/>
      <c r="AI91" s="592"/>
      <c r="AJ91" s="592"/>
      <c r="AK91" s="592"/>
      <c r="AL91" s="592"/>
      <c r="AM91" s="592"/>
      <c r="AN91" s="592"/>
      <c r="AO91" s="592"/>
      <c r="AP91" s="592"/>
      <c r="AQ91" s="592"/>
      <c r="AR91" s="592"/>
      <c r="AS91" s="592"/>
      <c r="AT91" s="592"/>
      <c r="AU91" s="592"/>
      <c r="AV91" s="592"/>
      <c r="AW91" s="592"/>
      <c r="AX91" s="592"/>
      <c r="AY91" s="592"/>
      <c r="AZ91" s="592"/>
      <c r="BA91" s="592"/>
      <c r="BB91" s="592"/>
      <c r="BC91" s="592"/>
      <c r="BD91" s="592"/>
      <c r="BE91" s="592"/>
      <c r="BF91" s="592"/>
      <c r="BG91" s="592"/>
      <c r="BH91" s="592"/>
      <c r="BI91" s="592"/>
      <c r="BJ91" s="592"/>
      <c r="BK91" s="592"/>
      <c r="BL91" s="592"/>
      <c r="BM91" s="592"/>
      <c r="BN91" s="592"/>
      <c r="BO91" s="592"/>
      <c r="BP91" s="592"/>
      <c r="BQ91" s="592"/>
      <c r="BR91" s="592"/>
      <c r="BS91" s="592"/>
      <c r="BT91" s="592"/>
      <c r="BU91" s="592"/>
      <c r="BV91" s="593"/>
      <c r="BW91" s="95"/>
    </row>
    <row r="92" spans="1:75" ht="66" customHeight="1">
      <c r="A92" s="591"/>
      <c r="B92" s="592"/>
      <c r="C92" s="592"/>
      <c r="D92" s="592"/>
      <c r="E92" s="592"/>
      <c r="F92" s="592"/>
      <c r="G92" s="592"/>
      <c r="H92" s="592"/>
      <c r="I92" s="592"/>
      <c r="J92" s="592"/>
      <c r="K92" s="592"/>
      <c r="L92" s="592"/>
      <c r="M92" s="592"/>
      <c r="N92" s="592"/>
      <c r="O92" s="592"/>
      <c r="P92" s="592"/>
      <c r="Q92" s="592"/>
      <c r="R92" s="592"/>
      <c r="S92" s="592"/>
      <c r="T92" s="592"/>
      <c r="U92" s="592"/>
      <c r="V92" s="592"/>
      <c r="W92" s="592"/>
      <c r="X92" s="592"/>
      <c r="Y92" s="592"/>
      <c r="Z92" s="592"/>
      <c r="AA92" s="592"/>
      <c r="AB92" s="592"/>
      <c r="AC92" s="592"/>
      <c r="AD92" s="592"/>
      <c r="AE92" s="592"/>
      <c r="AF92" s="592"/>
      <c r="AG92" s="592"/>
      <c r="AH92" s="592"/>
      <c r="AI92" s="592"/>
      <c r="AJ92" s="592"/>
      <c r="AK92" s="592"/>
      <c r="AL92" s="592"/>
      <c r="AM92" s="592"/>
      <c r="AN92" s="592"/>
      <c r="AO92" s="592"/>
      <c r="AP92" s="592"/>
      <c r="AQ92" s="592"/>
      <c r="AR92" s="592"/>
      <c r="AS92" s="592"/>
      <c r="AT92" s="592"/>
      <c r="AU92" s="592"/>
      <c r="AV92" s="592"/>
      <c r="AW92" s="592"/>
      <c r="AX92" s="592"/>
      <c r="AY92" s="592"/>
      <c r="AZ92" s="592"/>
      <c r="BA92" s="592"/>
      <c r="BB92" s="592"/>
      <c r="BC92" s="592"/>
      <c r="BD92" s="592"/>
      <c r="BE92" s="592"/>
      <c r="BF92" s="592"/>
      <c r="BG92" s="592"/>
      <c r="BH92" s="592"/>
      <c r="BI92" s="592"/>
      <c r="BJ92" s="592"/>
      <c r="BK92" s="592"/>
      <c r="BL92" s="592"/>
      <c r="BM92" s="592"/>
      <c r="BN92" s="592"/>
      <c r="BO92" s="592"/>
      <c r="BP92" s="592"/>
      <c r="BQ92" s="592"/>
      <c r="BR92" s="592"/>
      <c r="BS92" s="592"/>
      <c r="BT92" s="592"/>
      <c r="BU92" s="592"/>
      <c r="BV92" s="593"/>
      <c r="BW92" s="95"/>
    </row>
    <row r="93" spans="1:75" ht="14.25">
      <c r="A93" s="419"/>
      <c r="B93" s="272"/>
      <c r="C93" s="273"/>
      <c r="D93" s="273"/>
      <c r="E93" s="273"/>
      <c r="F93" s="273"/>
      <c r="G93" s="273"/>
      <c r="H93" s="273"/>
      <c r="I93" s="273"/>
      <c r="J93" s="271"/>
      <c r="K93" s="271"/>
      <c r="L93" s="271"/>
      <c r="M93" s="271"/>
      <c r="N93" s="271"/>
      <c r="O93" s="274"/>
      <c r="P93" s="274"/>
      <c r="Q93" s="274"/>
      <c r="R93" s="274"/>
      <c r="S93" s="274"/>
      <c r="T93" s="274"/>
      <c r="U93" s="274"/>
      <c r="V93" s="274"/>
      <c r="W93" s="271"/>
      <c r="X93" s="271"/>
      <c r="Y93" s="271"/>
      <c r="Z93" s="275"/>
      <c r="AA93" s="275"/>
      <c r="AB93" s="275"/>
      <c r="AC93" s="275"/>
      <c r="AD93" s="275"/>
      <c r="AE93" s="275"/>
      <c r="AF93" s="275"/>
      <c r="AG93" s="275"/>
      <c r="AH93" s="275"/>
      <c r="AI93" s="271"/>
      <c r="AJ93" s="275"/>
      <c r="AK93" s="275"/>
      <c r="AL93" s="275"/>
      <c r="AM93" s="275"/>
      <c r="AN93" s="275"/>
      <c r="AO93" s="275"/>
      <c r="AP93" s="275"/>
      <c r="AQ93" s="275"/>
      <c r="AR93" s="275"/>
      <c r="AS93" s="271"/>
      <c r="AT93" s="275"/>
      <c r="AU93" s="275"/>
      <c r="AV93" s="275"/>
      <c r="AW93" s="275"/>
      <c r="AX93" s="275"/>
      <c r="AY93" s="275"/>
      <c r="AZ93" s="275"/>
      <c r="BA93" s="275"/>
      <c r="BB93" s="275"/>
      <c r="BC93" s="271"/>
      <c r="BD93" s="275"/>
      <c r="BE93" s="275"/>
      <c r="BF93" s="275"/>
      <c r="BG93" s="275"/>
      <c r="BH93" s="275"/>
      <c r="BI93" s="275"/>
      <c r="BJ93" s="275"/>
      <c r="BK93" s="275"/>
      <c r="BL93" s="275"/>
      <c r="BM93" s="271"/>
      <c r="BN93" s="275"/>
      <c r="BO93" s="275"/>
      <c r="BP93" s="275"/>
      <c r="BQ93" s="275"/>
      <c r="BR93" s="275"/>
      <c r="BS93" s="275"/>
      <c r="BT93" s="275"/>
      <c r="BU93" s="275"/>
      <c r="BV93" s="420"/>
      <c r="BW93" s="95"/>
    </row>
    <row r="94" spans="1:75" ht="12.75" customHeight="1">
      <c r="A94" s="421"/>
      <c r="B94" s="422"/>
      <c r="C94" s="422"/>
      <c r="D94" s="422"/>
      <c r="E94" s="422"/>
      <c r="F94" s="422"/>
      <c r="G94" s="422"/>
      <c r="H94" s="422"/>
      <c r="I94" s="422"/>
      <c r="J94" s="423"/>
      <c r="K94" s="423"/>
      <c r="L94" s="423"/>
      <c r="M94" s="423"/>
      <c r="N94" s="423"/>
      <c r="O94" s="423"/>
      <c r="P94" s="423"/>
      <c r="Q94" s="424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5"/>
      <c r="AC94" s="425"/>
      <c r="AD94" s="425"/>
      <c r="AE94" s="425"/>
      <c r="AF94" s="425"/>
      <c r="AG94" s="425"/>
      <c r="AH94" s="425"/>
      <c r="AI94" s="425"/>
      <c r="AJ94" s="425"/>
      <c r="AK94" s="425"/>
      <c r="AL94" s="425"/>
      <c r="AM94" s="425"/>
      <c r="AN94" s="425"/>
      <c r="AO94" s="425"/>
      <c r="AP94" s="425"/>
      <c r="AQ94" s="425"/>
      <c r="AR94" s="425"/>
      <c r="AS94" s="425"/>
      <c r="AT94" s="425"/>
      <c r="AU94" s="425"/>
      <c r="AV94" s="425"/>
      <c r="AW94" s="425"/>
      <c r="AX94" s="425"/>
      <c r="AY94" s="425"/>
      <c r="AZ94" s="425"/>
      <c r="BA94" s="425"/>
      <c r="BB94" s="425"/>
      <c r="BC94" s="425"/>
      <c r="BD94" s="425"/>
      <c r="BE94" s="425"/>
      <c r="BF94" s="425"/>
      <c r="BG94" s="425"/>
      <c r="BH94" s="425"/>
      <c r="BI94" s="425"/>
      <c r="BJ94" s="425"/>
      <c r="BK94" s="425"/>
      <c r="BL94" s="425"/>
      <c r="BM94" s="425"/>
      <c r="BN94" s="425"/>
      <c r="BO94" s="425"/>
      <c r="BP94" s="425"/>
      <c r="BQ94" s="425"/>
      <c r="BR94" s="425"/>
      <c r="BS94" s="425"/>
      <c r="BT94" s="425"/>
      <c r="BU94" s="425"/>
      <c r="BV94" s="426"/>
      <c r="BW94" s="95"/>
    </row>
    <row r="95" spans="1:75" ht="0.75" customHeight="1">
      <c r="A95" s="105"/>
      <c r="B95" s="109"/>
      <c r="C95" s="109"/>
      <c r="D95" s="109"/>
      <c r="E95" s="109"/>
      <c r="F95" s="109"/>
      <c r="G95" s="109"/>
      <c r="H95" s="109"/>
      <c r="I95" s="109"/>
      <c r="J95" s="110"/>
      <c r="K95" s="110"/>
      <c r="L95" s="110"/>
      <c r="M95" s="110"/>
      <c r="N95" s="110"/>
      <c r="O95" s="110"/>
      <c r="P95" s="110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08"/>
      <c r="BW95" s="95"/>
    </row>
    <row r="96" spans="1:75" ht="12.75">
      <c r="A96" s="105"/>
      <c r="B96" s="112"/>
      <c r="C96" s="106"/>
      <c r="D96" s="106"/>
      <c r="E96" s="106"/>
      <c r="F96" s="106"/>
      <c r="G96" s="106"/>
      <c r="H96" s="106"/>
      <c r="I96" s="106"/>
      <c r="J96" s="105"/>
      <c r="K96" s="105"/>
      <c r="L96" s="105"/>
      <c r="M96" s="105"/>
      <c r="N96" s="105"/>
      <c r="O96" s="107"/>
      <c r="P96" s="107"/>
      <c r="Q96" s="107"/>
      <c r="R96" s="107"/>
      <c r="S96" s="107"/>
      <c r="T96" s="107"/>
      <c r="U96" s="107"/>
      <c r="V96" s="107"/>
      <c r="W96" s="105"/>
      <c r="X96" s="105"/>
      <c r="Y96" s="105"/>
      <c r="Z96" s="108"/>
      <c r="AA96" s="108"/>
      <c r="AB96" s="108"/>
      <c r="AC96" s="108"/>
      <c r="AD96" s="108"/>
      <c r="AE96" s="108"/>
      <c r="AF96" s="108"/>
      <c r="AG96" s="108"/>
      <c r="AH96" s="108"/>
      <c r="AI96" s="105"/>
      <c r="AJ96" s="108"/>
      <c r="AK96" s="108"/>
      <c r="AL96" s="108"/>
      <c r="AM96" s="108"/>
      <c r="AN96" s="108"/>
      <c r="AO96" s="108"/>
      <c r="AP96" s="108"/>
      <c r="AQ96" s="108"/>
      <c r="AR96" s="108"/>
      <c r="AS96" s="105"/>
      <c r="AT96" s="108"/>
      <c r="AU96" s="108"/>
      <c r="AV96" s="108"/>
      <c r="AW96" s="108"/>
      <c r="AX96" s="108"/>
      <c r="AY96" s="108"/>
      <c r="AZ96" s="108"/>
      <c r="BA96" s="108"/>
      <c r="BB96" s="108"/>
      <c r="BC96" s="105"/>
      <c r="BD96" s="108"/>
      <c r="BE96" s="108"/>
      <c r="BF96" s="108"/>
      <c r="BG96" s="108"/>
      <c r="BH96" s="108"/>
      <c r="BI96" s="108"/>
      <c r="BJ96" s="108"/>
      <c r="BK96" s="108"/>
      <c r="BL96" s="108"/>
      <c r="BM96" s="105"/>
      <c r="BN96" s="108"/>
      <c r="BO96" s="108"/>
      <c r="BP96" s="108"/>
      <c r="BQ96" s="108"/>
      <c r="BR96" s="108"/>
      <c r="BS96" s="108"/>
      <c r="BT96" s="108"/>
      <c r="BU96" s="108"/>
      <c r="BV96" s="108"/>
      <c r="BW96" s="95"/>
    </row>
    <row r="97" spans="1:75" ht="12.75">
      <c r="A97" s="105"/>
      <c r="B97" s="580"/>
      <c r="C97" s="580"/>
      <c r="D97" s="580"/>
      <c r="E97" s="580"/>
      <c r="F97" s="580"/>
      <c r="G97" s="580"/>
      <c r="H97" s="580"/>
      <c r="I97" s="580"/>
      <c r="J97" s="580"/>
      <c r="K97" s="580"/>
      <c r="L97" s="580"/>
      <c r="M97" s="580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14"/>
      <c r="Z97" s="108"/>
      <c r="AA97" s="108"/>
      <c r="AB97" s="108"/>
      <c r="AC97" s="108"/>
      <c r="AD97" s="108"/>
      <c r="AE97" s="108"/>
      <c r="AF97" s="108"/>
      <c r="AG97" s="108"/>
      <c r="AH97" s="108"/>
      <c r="AI97" s="105"/>
      <c r="AJ97" s="108"/>
      <c r="AK97" s="108"/>
      <c r="AL97" s="108"/>
      <c r="AM97" s="108"/>
      <c r="AN97" s="108"/>
      <c r="AO97" s="108"/>
      <c r="AP97" s="108"/>
      <c r="AQ97" s="108"/>
      <c r="AR97" s="108"/>
      <c r="AS97" s="105"/>
      <c r="AT97" s="108"/>
      <c r="AU97" s="108"/>
      <c r="AV97" s="108"/>
      <c r="AW97" s="108"/>
      <c r="AX97" s="108"/>
      <c r="AY97" s="108"/>
      <c r="AZ97" s="108"/>
      <c r="BA97" s="108"/>
      <c r="BB97" s="108"/>
      <c r="BC97" s="105"/>
      <c r="BD97" s="108"/>
      <c r="BE97" s="108"/>
      <c r="BF97" s="108"/>
      <c r="BG97" s="108"/>
      <c r="BH97" s="108"/>
      <c r="BI97" s="108"/>
      <c r="BJ97" s="108"/>
      <c r="BK97" s="108"/>
      <c r="BL97" s="108"/>
      <c r="BM97" s="105"/>
      <c r="BN97" s="108"/>
      <c r="BO97" s="108"/>
      <c r="BP97" s="108"/>
      <c r="BQ97" s="108"/>
      <c r="BR97" s="108"/>
      <c r="BS97" s="108"/>
      <c r="BT97" s="108"/>
      <c r="BU97" s="108"/>
      <c r="BV97" s="108"/>
      <c r="BW97" s="95"/>
    </row>
    <row r="98" spans="1:75" ht="77.25" customHeight="1">
      <c r="A98" s="105"/>
      <c r="B98" s="594"/>
      <c r="C98" s="594"/>
      <c r="D98" s="594"/>
      <c r="E98" s="594"/>
      <c r="F98" s="594"/>
      <c r="G98" s="594"/>
      <c r="H98" s="594"/>
      <c r="I98" s="594"/>
      <c r="J98" s="594"/>
      <c r="K98" s="594"/>
      <c r="L98" s="594"/>
      <c r="M98" s="594"/>
      <c r="N98" s="594"/>
      <c r="O98" s="594"/>
      <c r="P98" s="594"/>
      <c r="Q98" s="594"/>
      <c r="R98" s="594"/>
      <c r="S98" s="594"/>
      <c r="T98" s="594"/>
      <c r="U98" s="594"/>
      <c r="V98" s="594"/>
      <c r="W98" s="105"/>
      <c r="X98" s="105"/>
      <c r="Y98" s="114"/>
      <c r="Z98" s="115"/>
      <c r="AA98" s="115"/>
      <c r="AB98" s="115"/>
      <c r="AC98" s="115"/>
      <c r="AD98" s="115"/>
      <c r="AE98" s="115"/>
      <c r="AF98" s="115"/>
      <c r="AG98" s="115"/>
      <c r="AH98" s="115"/>
      <c r="AI98" s="116"/>
      <c r="AJ98" s="115"/>
      <c r="AK98" s="115"/>
      <c r="AL98" s="115"/>
      <c r="AM98" s="115"/>
      <c r="AN98" s="115"/>
      <c r="AO98" s="115"/>
      <c r="AP98" s="115"/>
      <c r="AQ98" s="115"/>
      <c r="AR98" s="115"/>
      <c r="AS98" s="116"/>
      <c r="AT98" s="115"/>
      <c r="AU98" s="115"/>
      <c r="AV98" s="115"/>
      <c r="AW98" s="115"/>
      <c r="AX98" s="115"/>
      <c r="AY98" s="115"/>
      <c r="AZ98" s="115"/>
      <c r="BA98" s="115"/>
      <c r="BB98" s="115"/>
      <c r="BC98" s="116"/>
      <c r="BD98" s="115"/>
      <c r="BE98" s="115"/>
      <c r="BF98" s="115"/>
      <c r="BG98" s="115"/>
      <c r="BH98" s="115"/>
      <c r="BI98" s="115"/>
      <c r="BJ98" s="115"/>
      <c r="BK98" s="115"/>
      <c r="BL98" s="115"/>
      <c r="BM98" s="116"/>
      <c r="BN98" s="115"/>
      <c r="BO98" s="115"/>
      <c r="BP98" s="115"/>
      <c r="BQ98" s="115"/>
      <c r="BR98" s="115"/>
      <c r="BS98" s="115"/>
      <c r="BT98" s="115"/>
      <c r="BU98" s="115"/>
      <c r="BV98" s="108"/>
      <c r="BW98" s="95"/>
    </row>
    <row r="99" spans="1:75" ht="12.75">
      <c r="A99" s="105"/>
      <c r="B99" s="580"/>
      <c r="C99" s="580"/>
      <c r="D99" s="580"/>
      <c r="E99" s="580"/>
      <c r="F99" s="580"/>
      <c r="G99" s="580"/>
      <c r="H99" s="580"/>
      <c r="I99" s="580"/>
      <c r="J99" s="580"/>
      <c r="K99" s="580"/>
      <c r="L99" s="580"/>
      <c r="M99" s="580"/>
      <c r="N99" s="117"/>
      <c r="O99" s="117"/>
      <c r="P99" s="117"/>
      <c r="Q99" s="117"/>
      <c r="R99" s="117"/>
      <c r="S99" s="117"/>
      <c r="T99" s="117"/>
      <c r="U99" s="117"/>
      <c r="V99" s="117"/>
      <c r="W99" s="118" t="e">
        <f>W86+#REF!+#REF!</f>
        <v>#REF!</v>
      </c>
      <c r="X99" s="118" t="e">
        <f>X86+#REF!+#REF!</f>
        <v>#REF!</v>
      </c>
      <c r="Y99" s="118" t="e">
        <f>Y86+#REF!+#REF!</f>
        <v>#REF!</v>
      </c>
      <c r="Z99" s="118" t="e">
        <f>Z86+#REF!+#REF!</f>
        <v>#REF!</v>
      </c>
      <c r="AA99" s="118" t="e">
        <f>AA86+#REF!+#REF!</f>
        <v>#REF!</v>
      </c>
      <c r="AB99" s="118" t="e">
        <f>AB86+#REF!+#REF!</f>
        <v>#REF!</v>
      </c>
      <c r="AC99" s="118" t="e">
        <f>AC86+#REF!+#REF!</f>
        <v>#REF!</v>
      </c>
      <c r="AD99" s="118" t="e">
        <f>AD86+#REF!+#REF!</f>
        <v>#REF!</v>
      </c>
      <c r="AE99" s="118" t="e">
        <f>AE86+#REF!+#REF!</f>
        <v>#REF!</v>
      </c>
      <c r="AF99" s="118" t="e">
        <f>AF86+#REF!+#REF!</f>
        <v>#REF!</v>
      </c>
      <c r="AG99" s="118" t="e">
        <f>AG86+#REF!+#REF!</f>
        <v>#REF!</v>
      </c>
      <c r="AH99" s="118" t="e">
        <f>AH86+#REF!+#REF!</f>
        <v>#REF!</v>
      </c>
      <c r="AI99" s="118" t="e">
        <f>AI86+#REF!+#REF!</f>
        <v>#REF!</v>
      </c>
      <c r="AJ99" s="118" t="e">
        <f>AJ86+#REF!+#REF!</f>
        <v>#REF!</v>
      </c>
      <c r="AK99" s="118" t="e">
        <f>AK86+#REF!+#REF!</f>
        <v>#REF!</v>
      </c>
      <c r="AL99" s="118" t="e">
        <f>AL86+#REF!+#REF!</f>
        <v>#REF!</v>
      </c>
      <c r="AM99" s="118" t="e">
        <f>AM86+#REF!+#REF!</f>
        <v>#REF!</v>
      </c>
      <c r="AN99" s="118" t="e">
        <f>AN86+#REF!+#REF!</f>
        <v>#REF!</v>
      </c>
      <c r="AO99" s="118" t="e">
        <f>AO86+#REF!+#REF!</f>
        <v>#REF!</v>
      </c>
      <c r="AP99" s="118" t="e">
        <f>AP86+#REF!+#REF!</f>
        <v>#REF!</v>
      </c>
      <c r="AQ99" s="118" t="e">
        <f>AQ86+#REF!+#REF!</f>
        <v>#REF!</v>
      </c>
      <c r="AR99" s="118" t="e">
        <f>AR86+#REF!+#REF!</f>
        <v>#REF!</v>
      </c>
      <c r="AS99" s="118" t="e">
        <f>AS86+#REF!+#REF!</f>
        <v>#REF!</v>
      </c>
      <c r="AT99" s="118" t="e">
        <f>AT86+#REF!+#REF!</f>
        <v>#REF!</v>
      </c>
      <c r="AU99" s="118" t="e">
        <f>AU86+#REF!+#REF!</f>
        <v>#REF!</v>
      </c>
      <c r="AV99" s="118" t="e">
        <f>AV86+#REF!+#REF!</f>
        <v>#REF!</v>
      </c>
      <c r="AW99" s="118" t="e">
        <f>AW86+#REF!+#REF!</f>
        <v>#REF!</v>
      </c>
      <c r="AX99" s="118" t="e">
        <f>AX86+#REF!+#REF!</f>
        <v>#REF!</v>
      </c>
      <c r="AY99" s="118" t="e">
        <f>AY86+#REF!+#REF!</f>
        <v>#REF!</v>
      </c>
      <c r="AZ99" s="118" t="e">
        <f>AZ86+#REF!+#REF!</f>
        <v>#REF!</v>
      </c>
      <c r="BA99" s="118" t="e">
        <f>BA86+#REF!+#REF!</f>
        <v>#REF!</v>
      </c>
      <c r="BB99" s="118" t="e">
        <f>BB86+#REF!+#REF!</f>
        <v>#REF!</v>
      </c>
      <c r="BC99" s="118" t="e">
        <f>BC86+#REF!+#REF!</f>
        <v>#REF!</v>
      </c>
      <c r="BD99" s="118" t="e">
        <f>BD86+#REF!+#REF!</f>
        <v>#REF!</v>
      </c>
      <c r="BE99" s="118" t="e">
        <f>BE86+#REF!+#REF!</f>
        <v>#REF!</v>
      </c>
      <c r="BF99" s="118" t="e">
        <f>BF86+#REF!+#REF!</f>
        <v>#REF!</v>
      </c>
      <c r="BG99" s="118" t="e">
        <f>BG86+#REF!+#REF!</f>
        <v>#REF!</v>
      </c>
      <c r="BH99" s="118" t="e">
        <f>BH86+#REF!+#REF!</f>
        <v>#REF!</v>
      </c>
      <c r="BI99" s="118" t="e">
        <f>BI86+#REF!+#REF!</f>
        <v>#REF!</v>
      </c>
      <c r="BJ99" s="118" t="e">
        <f>BJ86+#REF!+#REF!</f>
        <v>#REF!</v>
      </c>
      <c r="BK99" s="118" t="e">
        <f>BK86+#REF!+#REF!</f>
        <v>#REF!</v>
      </c>
      <c r="BL99" s="118" t="e">
        <f>BL86+#REF!+#REF!</f>
        <v>#REF!</v>
      </c>
      <c r="BM99" s="118" t="e">
        <f>BM86+#REF!+#REF!</f>
        <v>#REF!</v>
      </c>
      <c r="BN99" s="118" t="e">
        <f>BN86+#REF!+#REF!</f>
        <v>#REF!</v>
      </c>
      <c r="BO99" s="118" t="e">
        <f>BO86+#REF!+#REF!</f>
        <v>#REF!</v>
      </c>
      <c r="BP99" s="118" t="e">
        <f>BP86+#REF!+#REF!</f>
        <v>#REF!</v>
      </c>
      <c r="BQ99" s="118" t="e">
        <f>BQ86+#REF!+#REF!</f>
        <v>#REF!</v>
      </c>
      <c r="BR99" s="118" t="e">
        <f>BR86+#REF!+#REF!</f>
        <v>#REF!</v>
      </c>
      <c r="BS99" s="118" t="e">
        <f>BS86+#REF!+#REF!</f>
        <v>#REF!</v>
      </c>
      <c r="BT99" s="118" t="e">
        <f>BT86+#REF!+#REF!</f>
        <v>#REF!</v>
      </c>
      <c r="BU99" s="118" t="e">
        <f>BU86+#REF!+#REF!</f>
        <v>#REF!</v>
      </c>
      <c r="BV99" s="118"/>
      <c r="BW99" s="95"/>
    </row>
    <row r="100" spans="1:75" ht="12.75">
      <c r="A100" s="105"/>
      <c r="B100" s="594"/>
      <c r="C100" s="594"/>
      <c r="D100" s="594"/>
      <c r="E100" s="594"/>
      <c r="F100" s="594"/>
      <c r="G100" s="594"/>
      <c r="H100" s="594"/>
      <c r="I100" s="594"/>
      <c r="J100" s="594"/>
      <c r="K100" s="594"/>
      <c r="L100" s="594"/>
      <c r="M100" s="594"/>
      <c r="N100" s="594"/>
      <c r="O100" s="594"/>
      <c r="P100" s="594"/>
      <c r="Q100" s="594"/>
      <c r="R100" s="594"/>
      <c r="S100" s="594"/>
      <c r="T100" s="594"/>
      <c r="U100" s="594"/>
      <c r="V100" s="594"/>
      <c r="W100" s="119"/>
      <c r="X100" s="119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14"/>
      <c r="AU100" s="114"/>
      <c r="AV100" s="114"/>
      <c r="AW100" s="114"/>
      <c r="AX100" s="114"/>
      <c r="AY100" s="114"/>
      <c r="AZ100" s="114"/>
      <c r="BA100" s="114"/>
      <c r="BB100" s="114"/>
      <c r="BC100" s="114"/>
      <c r="BD100" s="114"/>
      <c r="BE100" s="114"/>
      <c r="BF100" s="114"/>
      <c r="BG100" s="114"/>
      <c r="BH100" s="114"/>
      <c r="BI100" s="114"/>
      <c r="BJ100" s="114"/>
      <c r="BK100" s="114"/>
      <c r="BL100" s="114"/>
      <c r="BM100" s="114"/>
      <c r="BN100" s="114"/>
      <c r="BO100" s="114"/>
      <c r="BP100" s="114"/>
      <c r="BQ100" s="114"/>
      <c r="BR100" s="114"/>
      <c r="BS100" s="114"/>
      <c r="BT100" s="114"/>
      <c r="BU100" s="114"/>
      <c r="BV100" s="105"/>
      <c r="BW100" s="95"/>
    </row>
    <row r="101" spans="1:75" ht="12.75">
      <c r="A101" s="105"/>
      <c r="B101" s="112"/>
      <c r="C101" s="594"/>
      <c r="D101" s="594"/>
      <c r="E101" s="594"/>
      <c r="F101" s="594"/>
      <c r="G101" s="594"/>
      <c r="H101" s="594"/>
      <c r="I101" s="594"/>
      <c r="J101" s="594"/>
      <c r="K101" s="594"/>
      <c r="L101" s="594"/>
      <c r="M101" s="594"/>
      <c r="N101" s="594"/>
      <c r="O101" s="117"/>
      <c r="P101" s="117"/>
      <c r="Q101" s="117"/>
      <c r="R101" s="117"/>
      <c r="S101" s="117"/>
      <c r="T101" s="117"/>
      <c r="U101" s="117"/>
      <c r="V101" s="117"/>
      <c r="W101" s="119" t="e">
        <f>#REF!+#REF!+#REF!+#REF!+#REF!+#REF!</f>
        <v>#REF!</v>
      </c>
      <c r="X101" s="119" t="e">
        <f>#REF!+#REF!+#REF!+#REF!+#REF!+#REF!</f>
        <v>#REF!</v>
      </c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  <c r="AN101" s="114"/>
      <c r="AO101" s="114"/>
      <c r="AP101" s="114"/>
      <c r="AQ101" s="114"/>
      <c r="AR101" s="114"/>
      <c r="AS101" s="114"/>
      <c r="AT101" s="114"/>
      <c r="AU101" s="114"/>
      <c r="AV101" s="114"/>
      <c r="AW101" s="114"/>
      <c r="AX101" s="114"/>
      <c r="AY101" s="114"/>
      <c r="AZ101" s="114"/>
      <c r="BA101" s="114"/>
      <c r="BB101" s="114"/>
      <c r="BC101" s="114"/>
      <c r="BD101" s="114"/>
      <c r="BE101" s="114"/>
      <c r="BF101" s="114"/>
      <c r="BG101" s="114"/>
      <c r="BH101" s="114"/>
      <c r="BI101" s="114"/>
      <c r="BJ101" s="114"/>
      <c r="BK101" s="114"/>
      <c r="BL101" s="114"/>
      <c r="BM101" s="114"/>
      <c r="BN101" s="114"/>
      <c r="BO101" s="114"/>
      <c r="BP101" s="114"/>
      <c r="BQ101" s="114"/>
      <c r="BR101" s="114"/>
      <c r="BS101" s="114"/>
      <c r="BT101" s="114"/>
      <c r="BU101" s="114"/>
      <c r="BV101" s="105"/>
      <c r="BW101" s="120"/>
    </row>
    <row r="102" spans="1:75" ht="12.75">
      <c r="A102" s="105"/>
      <c r="B102" s="580"/>
      <c r="C102" s="580"/>
      <c r="D102" s="580"/>
      <c r="E102" s="580"/>
      <c r="F102" s="580"/>
      <c r="G102" s="580"/>
      <c r="H102" s="580"/>
      <c r="I102" s="580"/>
      <c r="J102" s="580"/>
      <c r="K102" s="580"/>
      <c r="L102" s="580"/>
      <c r="M102" s="580"/>
      <c r="N102" s="580"/>
      <c r="O102" s="580"/>
      <c r="P102" s="580"/>
      <c r="Q102" s="580"/>
      <c r="R102" s="580"/>
      <c r="S102" s="580"/>
      <c r="T102" s="580"/>
      <c r="U102" s="580"/>
      <c r="V102" s="580"/>
      <c r="W102" s="119"/>
      <c r="X102" s="121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114"/>
      <c r="BO102" s="114"/>
      <c r="BP102" s="114"/>
      <c r="BQ102" s="114"/>
      <c r="BR102" s="114"/>
      <c r="BS102" s="114"/>
      <c r="BT102" s="114"/>
      <c r="BU102" s="114"/>
      <c r="BV102" s="105"/>
    </row>
    <row r="103" spans="1:75" ht="15">
      <c r="A103" s="105"/>
      <c r="B103" s="113"/>
      <c r="C103" s="113"/>
      <c r="D103" s="113"/>
      <c r="E103" s="112"/>
      <c r="F103" s="112"/>
      <c r="G103" s="112"/>
      <c r="H103" s="112"/>
      <c r="I103" s="112"/>
      <c r="J103" s="105"/>
      <c r="K103" s="122"/>
      <c r="L103" s="105"/>
      <c r="M103" s="114"/>
      <c r="N103" s="105"/>
      <c r="O103" s="105"/>
      <c r="P103" s="105"/>
      <c r="Q103" s="105"/>
      <c r="R103" s="105"/>
      <c r="S103" s="105"/>
      <c r="T103" s="105"/>
      <c r="U103" s="105"/>
      <c r="V103" s="123" t="e">
        <f>#REF!+#REF!+#REF!+#REF!+#REF!</f>
        <v>#REF!</v>
      </c>
      <c r="W103" s="124"/>
      <c r="X103" s="114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91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91"/>
      <c r="AS103" s="125"/>
      <c r="AT103" s="125"/>
      <c r="AU103" s="125"/>
      <c r="AV103" s="125"/>
      <c r="AW103" s="125"/>
      <c r="AX103" s="125"/>
      <c r="AY103" s="125"/>
      <c r="AZ103" s="125"/>
      <c r="BA103" s="125"/>
      <c r="BB103" s="91"/>
      <c r="BC103" s="125"/>
      <c r="BD103" s="125"/>
      <c r="BE103" s="125"/>
      <c r="BF103" s="125"/>
      <c r="BG103" s="125"/>
      <c r="BH103" s="125"/>
      <c r="BI103" s="125"/>
      <c r="BJ103" s="125"/>
      <c r="BK103" s="125"/>
      <c r="BL103" s="114"/>
      <c r="BM103" s="125"/>
      <c r="BN103" s="125"/>
      <c r="BO103" s="125"/>
      <c r="BP103" s="125"/>
      <c r="BQ103" s="125"/>
      <c r="BR103" s="125"/>
      <c r="BS103" s="125"/>
      <c r="BT103" s="125"/>
      <c r="BU103" s="126"/>
      <c r="BV103" s="107"/>
    </row>
    <row r="104" spans="1:75" ht="12.75">
      <c r="A104" s="114"/>
      <c r="B104" s="127"/>
      <c r="C104" s="127"/>
      <c r="D104" s="127"/>
      <c r="E104" s="127"/>
      <c r="F104" s="127"/>
      <c r="G104" s="127"/>
      <c r="H104" s="127"/>
      <c r="I104" s="127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4"/>
      <c r="AZ104" s="114"/>
      <c r="BA104" s="114"/>
      <c r="BB104" s="114"/>
      <c r="BC104" s="114"/>
      <c r="BD104" s="114"/>
      <c r="BE104" s="114"/>
      <c r="BF104" s="114"/>
      <c r="BG104" s="114"/>
      <c r="BH104" s="114"/>
      <c r="BI104" s="114"/>
      <c r="BJ104" s="114"/>
      <c r="BK104" s="114"/>
      <c r="BL104" s="114"/>
      <c r="BM104" s="114"/>
      <c r="BN104" s="114"/>
      <c r="BO104" s="114"/>
      <c r="BP104" s="114"/>
      <c r="BQ104" s="114"/>
      <c r="BR104" s="114"/>
      <c r="BS104" s="114"/>
      <c r="BT104" s="114"/>
      <c r="BU104" s="114"/>
      <c r="BV104" s="91"/>
    </row>
  </sheetData>
  <sheetProtection selectLockedCells="1" selectUnlockedCells="1"/>
  <mergeCells count="47">
    <mergeCell ref="N3:N7"/>
    <mergeCell ref="B1:U1"/>
    <mergeCell ref="V1:BV1"/>
    <mergeCell ref="A2:A7"/>
    <mergeCell ref="B2:B7"/>
    <mergeCell ref="C2:F2"/>
    <mergeCell ref="G2:G7"/>
    <mergeCell ref="H2:M2"/>
    <mergeCell ref="O2:BV2"/>
    <mergeCell ref="C3:C7"/>
    <mergeCell ref="D3:D7"/>
    <mergeCell ref="AJ5:AR5"/>
    <mergeCell ref="AT5:BB5"/>
    <mergeCell ref="BD5:BL5"/>
    <mergeCell ref="BN5:BU5"/>
    <mergeCell ref="O6:BV6"/>
    <mergeCell ref="A9:BV9"/>
    <mergeCell ref="O3:P3"/>
    <mergeCell ref="Q3:R3"/>
    <mergeCell ref="S3:T3"/>
    <mergeCell ref="I4:I7"/>
    <mergeCell ref="J4:L4"/>
    <mergeCell ref="O4:BV4"/>
    <mergeCell ref="J5:J7"/>
    <mergeCell ref="K5:K7"/>
    <mergeCell ref="L5:L7"/>
    <mergeCell ref="Z5:AH5"/>
    <mergeCell ref="E3:E7"/>
    <mergeCell ref="F3:F7"/>
    <mergeCell ref="H3:H7"/>
    <mergeCell ref="I3:L3"/>
    <mergeCell ref="M3:M7"/>
    <mergeCell ref="B102:V102"/>
    <mergeCell ref="A51:BV51"/>
    <mergeCell ref="A52:BV52"/>
    <mergeCell ref="B83:F83"/>
    <mergeCell ref="A89:BV89"/>
    <mergeCell ref="A91:B92"/>
    <mergeCell ref="C91:H92"/>
    <mergeCell ref="I91:P92"/>
    <mergeCell ref="Q91:BV92"/>
    <mergeCell ref="B97:M97"/>
    <mergeCell ref="B98:V98"/>
    <mergeCell ref="B99:M99"/>
    <mergeCell ref="B100:V100"/>
    <mergeCell ref="C101:N101"/>
    <mergeCell ref="B80:Q80"/>
  </mergeCells>
  <printOptions horizontalCentered="1"/>
  <pageMargins left="0.19685039370078741" right="0" top="0" bottom="0" header="0" footer="0.51181102362204722"/>
  <pageSetup paperSize="9" scale="46" firstPageNumber="0" orientation="portrait" r:id="rId1"/>
  <headerFooter alignWithMargins="0"/>
  <rowBreaks count="1" manualBreakCount="1">
    <brk id="50" max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11"/>
  <sheetViews>
    <sheetView showGridLines="0" showZeros="0" view="pageBreakPreview" workbookViewId="0">
      <pane xSplit="2" ySplit="7" topLeftCell="E78" activePane="bottomRight" state="frozen"/>
      <selection pane="topRight" activeCell="E1" sqref="E1"/>
      <selection pane="bottomLeft" activeCell="A78" sqref="A78"/>
      <selection pane="bottomRight" activeCell="B84" sqref="B84"/>
    </sheetView>
  </sheetViews>
  <sheetFormatPr defaultRowHeight="12.75"/>
  <cols>
    <col min="1" max="1" width="4.7109375" customWidth="1"/>
    <col min="2" max="2" width="37.42578125" customWidth="1"/>
    <col min="3" max="4" width="6.7109375" customWidth="1"/>
    <col min="5" max="5" width="5.140625" customWidth="1"/>
    <col min="6" max="6" width="4.85546875" customWidth="1"/>
    <col min="7" max="7" width="10.85546875" customWidth="1"/>
    <col min="8" max="8" width="6.85546875" customWidth="1"/>
    <col min="9" max="9" width="6.140625" customWidth="1"/>
    <col min="10" max="10" width="5.42578125" customWidth="1"/>
    <col min="11" max="11" width="5.7109375" customWidth="1"/>
    <col min="12" max="12" width="4.42578125" customWidth="1"/>
    <col min="13" max="13" width="6.140625" customWidth="1"/>
    <col min="14" max="14" width="5.85546875" customWidth="1"/>
    <col min="15" max="17" width="4.28515625" customWidth="1"/>
    <col min="18" max="19" width="4.140625" customWidth="1"/>
    <col min="20" max="20" width="4.5703125" customWidth="1"/>
    <col min="21" max="22" width="4.42578125" customWidth="1"/>
    <col min="23" max="23" width="4.28515625" customWidth="1"/>
    <col min="24" max="26" width="4.140625" customWidth="1"/>
    <col min="28" max="36" width="2" customWidth="1"/>
    <col min="37" max="39" width="3" customWidth="1"/>
    <col min="40" max="40" width="0.85546875" customWidth="1"/>
    <col min="41" max="49" width="2" customWidth="1"/>
    <col min="50" max="52" width="3" customWidth="1"/>
    <col min="53" max="53" width="0.85546875" customWidth="1"/>
    <col min="54" max="62" width="2" customWidth="1"/>
    <col min="63" max="65" width="3" customWidth="1"/>
    <col min="66" max="66" width="0.85546875" customWidth="1"/>
    <col min="67" max="75" width="2" customWidth="1"/>
    <col min="76" max="78" width="3" customWidth="1"/>
    <col min="79" max="79" width="0.85546875" customWidth="1"/>
    <col min="80" max="88" width="2" customWidth="1"/>
    <col min="89" max="91" width="3" customWidth="1"/>
  </cols>
  <sheetData>
    <row r="1" spans="1:91" ht="14.1" customHeight="1">
      <c r="B1" s="617" t="s">
        <v>297</v>
      </c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7"/>
      <c r="W1" s="617"/>
      <c r="X1" s="617"/>
      <c r="Y1" s="617"/>
      <c r="Z1" s="617"/>
    </row>
    <row r="2" spans="1:91" ht="14.1" customHeight="1">
      <c r="A2" s="128"/>
      <c r="B2" s="129"/>
      <c r="C2" s="627" t="s">
        <v>298</v>
      </c>
      <c r="D2" s="627"/>
      <c r="E2" s="627"/>
      <c r="F2" s="627"/>
      <c r="G2" s="627"/>
      <c r="H2" s="627" t="s">
        <v>299</v>
      </c>
      <c r="I2" s="627"/>
      <c r="J2" s="627"/>
      <c r="K2" s="627"/>
      <c r="L2" s="627"/>
      <c r="M2" s="627"/>
      <c r="N2" s="627"/>
      <c r="O2" s="628" t="s">
        <v>300</v>
      </c>
      <c r="P2" s="628"/>
      <c r="Q2" s="628"/>
      <c r="R2" s="628"/>
      <c r="S2" s="628"/>
      <c r="T2" s="628"/>
      <c r="U2" s="628"/>
      <c r="V2" s="628"/>
      <c r="W2" s="628"/>
      <c r="X2" s="628"/>
      <c r="Y2" s="628"/>
      <c r="Z2" s="628"/>
    </row>
    <row r="3" spans="1:91" ht="14.1" customHeight="1">
      <c r="A3" s="130" t="s">
        <v>301</v>
      </c>
      <c r="B3" s="131"/>
      <c r="C3" s="132"/>
      <c r="D3" s="132"/>
      <c r="E3" s="130"/>
      <c r="F3" s="132"/>
      <c r="G3" s="133"/>
      <c r="H3" s="629" t="s">
        <v>302</v>
      </c>
      <c r="I3" s="134"/>
      <c r="J3" s="130"/>
      <c r="K3" s="132"/>
      <c r="L3" s="132"/>
      <c r="M3" s="132"/>
      <c r="N3" s="132"/>
      <c r="O3" s="618" t="s">
        <v>303</v>
      </c>
      <c r="P3" s="618"/>
      <c r="Q3" s="618"/>
      <c r="R3" s="618" t="s">
        <v>304</v>
      </c>
      <c r="S3" s="618"/>
      <c r="T3" s="618"/>
      <c r="U3" s="618" t="s">
        <v>305</v>
      </c>
      <c r="V3" s="618"/>
      <c r="W3" s="618"/>
      <c r="X3" s="618" t="s">
        <v>306</v>
      </c>
      <c r="Y3" s="618"/>
      <c r="Z3" s="618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</row>
    <row r="4" spans="1:91" ht="14.1" customHeight="1">
      <c r="A4" s="135" t="s">
        <v>307</v>
      </c>
      <c r="B4" s="132" t="s">
        <v>308</v>
      </c>
      <c r="C4" s="132" t="s">
        <v>46</v>
      </c>
      <c r="D4" s="134" t="s">
        <v>309</v>
      </c>
      <c r="E4" s="130" t="s">
        <v>310</v>
      </c>
      <c r="F4" s="132" t="s">
        <v>310</v>
      </c>
      <c r="G4" s="132" t="s">
        <v>311</v>
      </c>
      <c r="H4" s="629"/>
      <c r="I4" s="134" t="s">
        <v>312</v>
      </c>
      <c r="J4" s="130" t="s">
        <v>313</v>
      </c>
      <c r="K4" s="132" t="s">
        <v>314</v>
      </c>
      <c r="L4" s="132" t="s">
        <v>315</v>
      </c>
      <c r="M4" s="132" t="s">
        <v>316</v>
      </c>
      <c r="N4" s="132" t="s">
        <v>317</v>
      </c>
      <c r="O4" s="136">
        <v>1</v>
      </c>
      <c r="P4" s="136">
        <f>O4+1</f>
        <v>2</v>
      </c>
      <c r="Q4" s="136">
        <f>P4+1</f>
        <v>3</v>
      </c>
      <c r="R4" s="136">
        <f t="shared" ref="R4:Z4" si="0">Q4+1</f>
        <v>4</v>
      </c>
      <c r="S4" s="136">
        <f t="shared" si="0"/>
        <v>5</v>
      </c>
      <c r="T4" s="136">
        <f t="shared" si="0"/>
        <v>6</v>
      </c>
      <c r="U4" s="136">
        <f t="shared" si="0"/>
        <v>7</v>
      </c>
      <c r="V4" s="136">
        <f t="shared" si="0"/>
        <v>8</v>
      </c>
      <c r="W4" s="136">
        <f t="shared" si="0"/>
        <v>9</v>
      </c>
      <c r="X4" s="136">
        <f t="shared" si="0"/>
        <v>10</v>
      </c>
      <c r="Y4" s="136">
        <f t="shared" si="0"/>
        <v>11</v>
      </c>
      <c r="Z4" s="136">
        <f t="shared" si="0"/>
        <v>12</v>
      </c>
    </row>
    <row r="5" spans="1:91" ht="14.1" customHeight="1">
      <c r="A5" s="135" t="s">
        <v>318</v>
      </c>
      <c r="B5" s="131"/>
      <c r="C5" s="132"/>
      <c r="D5" s="134"/>
      <c r="E5" s="130" t="s">
        <v>319</v>
      </c>
      <c r="F5" s="132" t="s">
        <v>320</v>
      </c>
      <c r="G5" s="133"/>
      <c r="H5" s="629"/>
      <c r="I5" s="134" t="s">
        <v>321</v>
      </c>
      <c r="J5" s="130" t="s">
        <v>322</v>
      </c>
      <c r="K5" s="132" t="s">
        <v>323</v>
      </c>
      <c r="L5" s="132" t="s">
        <v>320</v>
      </c>
      <c r="M5" s="132" t="s">
        <v>324</v>
      </c>
      <c r="N5" s="132" t="s">
        <v>320</v>
      </c>
      <c r="O5" s="626" t="s">
        <v>325</v>
      </c>
      <c r="P5" s="626"/>
      <c r="Q5" s="626"/>
      <c r="R5" s="626"/>
      <c r="S5" s="626"/>
      <c r="T5" s="626"/>
      <c r="U5" s="626"/>
      <c r="V5" s="626"/>
      <c r="W5" s="626"/>
      <c r="X5" s="626"/>
      <c r="Y5" s="626"/>
      <c r="Z5" s="626"/>
      <c r="AB5" s="626" t="s">
        <v>155</v>
      </c>
      <c r="AC5" s="626"/>
      <c r="AD5" s="626"/>
      <c r="AE5" s="626"/>
      <c r="AF5" s="626"/>
      <c r="AG5" s="626"/>
      <c r="AH5" s="626"/>
      <c r="AI5" s="626"/>
      <c r="AJ5" s="626"/>
      <c r="AK5" s="626"/>
      <c r="AL5" s="626"/>
      <c r="AM5" s="626"/>
      <c r="AN5" s="137"/>
      <c r="AO5" s="626" t="s">
        <v>156</v>
      </c>
      <c r="AP5" s="626"/>
      <c r="AQ5" s="626"/>
      <c r="AR5" s="626"/>
      <c r="AS5" s="626"/>
      <c r="AT5" s="626"/>
      <c r="AU5" s="626"/>
      <c r="AV5" s="626"/>
      <c r="AW5" s="626"/>
      <c r="AX5" s="626"/>
      <c r="AY5" s="626"/>
      <c r="AZ5" s="626"/>
      <c r="BA5" s="137"/>
      <c r="BB5" s="626" t="s">
        <v>157</v>
      </c>
      <c r="BC5" s="626"/>
      <c r="BD5" s="626"/>
      <c r="BE5" s="626"/>
      <c r="BF5" s="626"/>
      <c r="BG5" s="626"/>
      <c r="BH5" s="626"/>
      <c r="BI5" s="626"/>
      <c r="BJ5" s="626"/>
      <c r="BK5" s="626"/>
      <c r="BL5" s="626"/>
      <c r="BM5" s="626"/>
      <c r="BN5" s="137"/>
      <c r="BO5" s="626" t="s">
        <v>141</v>
      </c>
      <c r="BP5" s="626"/>
      <c r="BQ5" s="626"/>
      <c r="BR5" s="626"/>
      <c r="BS5" s="626"/>
      <c r="BT5" s="626"/>
      <c r="BU5" s="626"/>
      <c r="BV5" s="626"/>
      <c r="BW5" s="626"/>
      <c r="BX5" s="626"/>
      <c r="BY5" s="626"/>
      <c r="BZ5" s="626"/>
      <c r="CB5" s="626" t="s">
        <v>158</v>
      </c>
      <c r="CC5" s="626"/>
      <c r="CD5" s="626"/>
      <c r="CE5" s="626"/>
      <c r="CF5" s="626"/>
      <c r="CG5" s="626"/>
      <c r="CH5" s="626"/>
      <c r="CI5" s="626"/>
      <c r="CJ5" s="626"/>
      <c r="CK5" s="626"/>
      <c r="CL5" s="626"/>
      <c r="CM5" s="626"/>
    </row>
    <row r="6" spans="1:91" ht="14.1" customHeight="1">
      <c r="A6" s="138" t="s">
        <v>0</v>
      </c>
      <c r="B6" s="139"/>
      <c r="C6" s="140"/>
      <c r="D6" s="141"/>
      <c r="E6" s="142"/>
      <c r="F6" s="140"/>
      <c r="G6" s="143"/>
      <c r="H6" s="629"/>
      <c r="I6" s="141"/>
      <c r="J6" s="142"/>
      <c r="K6" s="140"/>
      <c r="L6" s="140"/>
      <c r="M6" s="140"/>
      <c r="N6" s="140"/>
      <c r="O6" s="140">
        <v>14</v>
      </c>
      <c r="P6" s="140">
        <v>8</v>
      </c>
      <c r="Q6" s="140">
        <v>12</v>
      </c>
      <c r="R6" s="140">
        <v>14</v>
      </c>
      <c r="S6" s="140">
        <v>8</v>
      </c>
      <c r="T6" s="140">
        <v>12</v>
      </c>
      <c r="U6" s="140">
        <v>14</v>
      </c>
      <c r="V6" s="140">
        <v>8</v>
      </c>
      <c r="W6" s="140">
        <v>12</v>
      </c>
      <c r="X6" s="140">
        <v>14</v>
      </c>
      <c r="Y6" s="140">
        <v>8</v>
      </c>
      <c r="Z6" s="140">
        <v>11</v>
      </c>
      <c r="AB6" s="626" t="s">
        <v>119</v>
      </c>
      <c r="AC6" s="626"/>
      <c r="AD6" s="626"/>
      <c r="AE6" s="626"/>
      <c r="AF6" s="626"/>
      <c r="AG6" s="626"/>
      <c r="AH6" s="626"/>
      <c r="AI6" s="626"/>
      <c r="AJ6" s="626"/>
      <c r="AK6" s="626"/>
      <c r="AL6" s="626"/>
      <c r="AM6" s="626"/>
      <c r="AN6" s="137"/>
      <c r="AO6" s="626" t="s">
        <v>119</v>
      </c>
      <c r="AP6" s="626"/>
      <c r="AQ6" s="626"/>
      <c r="AR6" s="626"/>
      <c r="AS6" s="626"/>
      <c r="AT6" s="626"/>
      <c r="AU6" s="626"/>
      <c r="AV6" s="626"/>
      <c r="AW6" s="626"/>
      <c r="AX6" s="626"/>
      <c r="AY6" s="626"/>
      <c r="AZ6" s="626"/>
      <c r="BA6" s="137"/>
      <c r="BB6" s="626" t="s">
        <v>119</v>
      </c>
      <c r="BC6" s="626"/>
      <c r="BD6" s="626"/>
      <c r="BE6" s="626"/>
      <c r="BF6" s="626"/>
      <c r="BG6" s="626"/>
      <c r="BH6" s="626"/>
      <c r="BI6" s="626"/>
      <c r="BJ6" s="626"/>
      <c r="BK6" s="626"/>
      <c r="BL6" s="626"/>
      <c r="BM6" s="626"/>
      <c r="BN6" s="137"/>
      <c r="BO6" s="626" t="s">
        <v>119</v>
      </c>
      <c r="BP6" s="626"/>
      <c r="BQ6" s="626"/>
      <c r="BR6" s="626"/>
      <c r="BS6" s="626"/>
      <c r="BT6" s="626"/>
      <c r="BU6" s="626"/>
      <c r="BV6" s="626"/>
      <c r="BW6" s="626"/>
      <c r="BX6" s="626"/>
      <c r="BY6" s="626"/>
      <c r="BZ6" s="626"/>
      <c r="CB6" s="626" t="s">
        <v>119</v>
      </c>
      <c r="CC6" s="626"/>
      <c r="CD6" s="626"/>
      <c r="CE6" s="626"/>
      <c r="CF6" s="626"/>
      <c r="CG6" s="626"/>
      <c r="CH6" s="626"/>
      <c r="CI6" s="626"/>
      <c r="CJ6" s="626"/>
      <c r="CK6" s="626"/>
      <c r="CL6" s="626"/>
      <c r="CM6" s="626"/>
    </row>
    <row r="7" spans="1:91" ht="14.1" customHeight="1">
      <c r="A7" s="144">
        <v>1</v>
      </c>
      <c r="B7" s="144">
        <f t="shared" ref="B7:G7" si="1">A7+1</f>
        <v>2</v>
      </c>
      <c r="C7" s="144">
        <f t="shared" si="1"/>
        <v>3</v>
      </c>
      <c r="D7" s="144">
        <f t="shared" si="1"/>
        <v>4</v>
      </c>
      <c r="E7" s="144">
        <f t="shared" si="1"/>
        <v>5</v>
      </c>
      <c r="F7" s="144">
        <f t="shared" si="1"/>
        <v>6</v>
      </c>
      <c r="G7" s="144">
        <f t="shared" si="1"/>
        <v>7</v>
      </c>
      <c r="H7" s="144" t="s">
        <v>0</v>
      </c>
      <c r="I7" s="144">
        <v>8</v>
      </c>
      <c r="J7" s="144">
        <f t="shared" ref="J7:Z7" si="2">I7+1</f>
        <v>9</v>
      </c>
      <c r="K7" s="144">
        <f t="shared" si="2"/>
        <v>10</v>
      </c>
      <c r="L7" s="144">
        <f t="shared" si="2"/>
        <v>11</v>
      </c>
      <c r="M7" s="144">
        <f t="shared" si="2"/>
        <v>12</v>
      </c>
      <c r="N7" s="144">
        <f t="shared" si="2"/>
        <v>13</v>
      </c>
      <c r="O7" s="144">
        <f t="shared" si="2"/>
        <v>14</v>
      </c>
      <c r="P7" s="144">
        <f t="shared" si="2"/>
        <v>15</v>
      </c>
      <c r="Q7" s="144">
        <f t="shared" si="2"/>
        <v>16</v>
      </c>
      <c r="R7" s="144">
        <f t="shared" si="2"/>
        <v>17</v>
      </c>
      <c r="S7" s="144">
        <f t="shared" si="2"/>
        <v>18</v>
      </c>
      <c r="T7" s="144">
        <f t="shared" si="2"/>
        <v>19</v>
      </c>
      <c r="U7" s="144">
        <f t="shared" si="2"/>
        <v>20</v>
      </c>
      <c r="V7" s="144">
        <f t="shared" si="2"/>
        <v>21</v>
      </c>
      <c r="W7" s="144">
        <f t="shared" si="2"/>
        <v>22</v>
      </c>
      <c r="X7" s="144">
        <f t="shared" si="2"/>
        <v>23</v>
      </c>
      <c r="Y7" s="144">
        <f t="shared" si="2"/>
        <v>24</v>
      </c>
      <c r="Z7" s="144">
        <f t="shared" si="2"/>
        <v>25</v>
      </c>
      <c r="AB7" s="137">
        <v>1</v>
      </c>
      <c r="AC7" s="137">
        <f>AB7+1</f>
        <v>2</v>
      </c>
      <c r="AD7" s="137">
        <f t="shared" ref="AD7:AM7" si="3">AC7+1</f>
        <v>3</v>
      </c>
      <c r="AE7" s="137">
        <f t="shared" si="3"/>
        <v>4</v>
      </c>
      <c r="AF7" s="137">
        <f t="shared" si="3"/>
        <v>5</v>
      </c>
      <c r="AG7" s="137">
        <f t="shared" si="3"/>
        <v>6</v>
      </c>
      <c r="AH7" s="137">
        <f t="shared" si="3"/>
        <v>7</v>
      </c>
      <c r="AI7" s="137">
        <f t="shared" si="3"/>
        <v>8</v>
      </c>
      <c r="AJ7" s="137">
        <f t="shared" si="3"/>
        <v>9</v>
      </c>
      <c r="AK7" s="137">
        <f t="shared" si="3"/>
        <v>10</v>
      </c>
      <c r="AL7" s="137">
        <f t="shared" si="3"/>
        <v>11</v>
      </c>
      <c r="AM7" s="137">
        <f t="shared" si="3"/>
        <v>12</v>
      </c>
      <c r="AN7" s="137"/>
      <c r="AO7" s="137">
        <v>1</v>
      </c>
      <c r="AP7" s="137">
        <f>AO7+1</f>
        <v>2</v>
      </c>
      <c r="AQ7" s="137">
        <f t="shared" ref="AQ7:AZ7" si="4">AP7+1</f>
        <v>3</v>
      </c>
      <c r="AR7" s="137">
        <f t="shared" si="4"/>
        <v>4</v>
      </c>
      <c r="AS7" s="137">
        <f t="shared" si="4"/>
        <v>5</v>
      </c>
      <c r="AT7" s="137">
        <f t="shared" si="4"/>
        <v>6</v>
      </c>
      <c r="AU7" s="137">
        <f t="shared" si="4"/>
        <v>7</v>
      </c>
      <c r="AV7" s="137">
        <f t="shared" si="4"/>
        <v>8</v>
      </c>
      <c r="AW7" s="137">
        <f t="shared" si="4"/>
        <v>9</v>
      </c>
      <c r="AX7" s="137">
        <f t="shared" si="4"/>
        <v>10</v>
      </c>
      <c r="AY7" s="137">
        <f t="shared" si="4"/>
        <v>11</v>
      </c>
      <c r="AZ7" s="137">
        <f t="shared" si="4"/>
        <v>12</v>
      </c>
      <c r="BA7" s="137"/>
      <c r="BB7" s="137">
        <v>1</v>
      </c>
      <c r="BC7" s="137">
        <f>BB7+1</f>
        <v>2</v>
      </c>
      <c r="BD7" s="137">
        <f t="shared" ref="BD7:BM7" si="5">BC7+1</f>
        <v>3</v>
      </c>
      <c r="BE7" s="137">
        <f t="shared" si="5"/>
        <v>4</v>
      </c>
      <c r="BF7" s="137">
        <f t="shared" si="5"/>
        <v>5</v>
      </c>
      <c r="BG7" s="137">
        <f t="shared" si="5"/>
        <v>6</v>
      </c>
      <c r="BH7" s="137">
        <f t="shared" si="5"/>
        <v>7</v>
      </c>
      <c r="BI7" s="137">
        <f t="shared" si="5"/>
        <v>8</v>
      </c>
      <c r="BJ7" s="137">
        <f t="shared" si="5"/>
        <v>9</v>
      </c>
      <c r="BK7" s="137">
        <f t="shared" si="5"/>
        <v>10</v>
      </c>
      <c r="BL7" s="137">
        <f t="shared" si="5"/>
        <v>11</v>
      </c>
      <c r="BM7" s="137">
        <f t="shared" si="5"/>
        <v>12</v>
      </c>
      <c r="BN7" s="137"/>
      <c r="BO7" s="137">
        <v>1</v>
      </c>
      <c r="BP7" s="137">
        <f>BO7+1</f>
        <v>2</v>
      </c>
      <c r="BQ7" s="137">
        <f t="shared" ref="BQ7:BZ7" si="6">BP7+1</f>
        <v>3</v>
      </c>
      <c r="BR7" s="137">
        <f t="shared" si="6"/>
        <v>4</v>
      </c>
      <c r="BS7" s="137">
        <f t="shared" si="6"/>
        <v>5</v>
      </c>
      <c r="BT7" s="137">
        <f t="shared" si="6"/>
        <v>6</v>
      </c>
      <c r="BU7" s="137">
        <f t="shared" si="6"/>
        <v>7</v>
      </c>
      <c r="BV7" s="137">
        <f t="shared" si="6"/>
        <v>8</v>
      </c>
      <c r="BW7" s="137">
        <f t="shared" si="6"/>
        <v>9</v>
      </c>
      <c r="BX7" s="137">
        <f t="shared" si="6"/>
        <v>10</v>
      </c>
      <c r="BY7" s="137">
        <f t="shared" si="6"/>
        <v>11</v>
      </c>
      <c r="BZ7" s="137">
        <f t="shared" si="6"/>
        <v>12</v>
      </c>
      <c r="CB7" s="137">
        <v>1</v>
      </c>
      <c r="CC7" s="137">
        <f>CB7+1</f>
        <v>2</v>
      </c>
      <c r="CD7" s="137">
        <f t="shared" ref="CD7:CM7" si="7">CC7+1</f>
        <v>3</v>
      </c>
      <c r="CE7" s="137">
        <f t="shared" si="7"/>
        <v>4</v>
      </c>
      <c r="CF7" s="137">
        <f t="shared" si="7"/>
        <v>5</v>
      </c>
      <c r="CG7" s="137">
        <f t="shared" si="7"/>
        <v>6</v>
      </c>
      <c r="CH7" s="137">
        <f t="shared" si="7"/>
        <v>7</v>
      </c>
      <c r="CI7" s="137">
        <f t="shared" si="7"/>
        <v>8</v>
      </c>
      <c r="CJ7" s="137">
        <f t="shared" si="7"/>
        <v>9</v>
      </c>
      <c r="CK7" s="137">
        <f t="shared" si="7"/>
        <v>10</v>
      </c>
      <c r="CL7" s="137">
        <f t="shared" si="7"/>
        <v>11</v>
      </c>
      <c r="CM7" s="137">
        <f t="shared" si="7"/>
        <v>12</v>
      </c>
    </row>
    <row r="8" spans="1:91" ht="14.1" customHeight="1">
      <c r="A8" s="137">
        <v>1</v>
      </c>
      <c r="B8" s="145" t="s">
        <v>326</v>
      </c>
      <c r="C8" s="146"/>
      <c r="D8" s="137"/>
      <c r="E8" s="137"/>
      <c r="F8" s="137"/>
      <c r="G8" s="137">
        <f>SUM(G9:G20)</f>
        <v>0</v>
      </c>
      <c r="H8" s="147">
        <f t="shared" ref="H8:H25" si="8">J8/I8*100</f>
        <v>48.971193415637856</v>
      </c>
      <c r="I8" s="137">
        <f t="shared" ref="I8:Z8" si="9">SUM(I9:I20)</f>
        <v>1458</v>
      </c>
      <c r="J8" s="137">
        <f t="shared" si="9"/>
        <v>714</v>
      </c>
      <c r="K8" s="137">
        <f t="shared" si="9"/>
        <v>250</v>
      </c>
      <c r="L8" s="137">
        <f t="shared" si="9"/>
        <v>0</v>
      </c>
      <c r="M8" s="137">
        <f t="shared" si="9"/>
        <v>466</v>
      </c>
      <c r="N8" s="137">
        <f t="shared" si="9"/>
        <v>744</v>
      </c>
      <c r="O8" s="137">
        <f t="shared" si="9"/>
        <v>11</v>
      </c>
      <c r="P8" s="137">
        <f t="shared" si="9"/>
        <v>12</v>
      </c>
      <c r="Q8" s="137">
        <f t="shared" si="9"/>
        <v>5</v>
      </c>
      <c r="R8" s="137">
        <f t="shared" si="9"/>
        <v>10</v>
      </c>
      <c r="S8" s="137">
        <f t="shared" si="9"/>
        <v>4</v>
      </c>
      <c r="T8" s="137">
        <f t="shared" si="9"/>
        <v>2</v>
      </c>
      <c r="U8" s="137">
        <f t="shared" si="9"/>
        <v>6</v>
      </c>
      <c r="V8" s="137">
        <f t="shared" si="9"/>
        <v>5</v>
      </c>
      <c r="W8" s="137">
        <f t="shared" si="9"/>
        <v>5</v>
      </c>
      <c r="X8" s="137">
        <f t="shared" si="9"/>
        <v>0</v>
      </c>
      <c r="Y8" s="137">
        <f t="shared" si="9"/>
        <v>3</v>
      </c>
      <c r="Z8" s="137">
        <f t="shared" si="9"/>
        <v>0</v>
      </c>
      <c r="AB8" s="148">
        <f t="shared" ref="AB8:CM8" si="10">SUM(AB9:AB20)</f>
        <v>1</v>
      </c>
      <c r="AC8" s="148">
        <f t="shared" si="10"/>
        <v>0</v>
      </c>
      <c r="AD8" s="148">
        <f t="shared" si="10"/>
        <v>0</v>
      </c>
      <c r="AE8" s="148">
        <f t="shared" si="10"/>
        <v>2</v>
      </c>
      <c r="AF8" s="148">
        <f t="shared" si="10"/>
        <v>0</v>
      </c>
      <c r="AG8" s="148">
        <f t="shared" si="10"/>
        <v>0</v>
      </c>
      <c r="AH8" s="148">
        <f t="shared" si="10"/>
        <v>1</v>
      </c>
      <c r="AI8" s="148">
        <f t="shared" si="10"/>
        <v>0</v>
      </c>
      <c r="AJ8" s="148">
        <f t="shared" si="10"/>
        <v>1</v>
      </c>
      <c r="AK8" s="148">
        <f t="shared" si="10"/>
        <v>0</v>
      </c>
      <c r="AL8" s="148">
        <f t="shared" si="10"/>
        <v>0</v>
      </c>
      <c r="AM8" s="148">
        <f t="shared" si="10"/>
        <v>0</v>
      </c>
      <c r="AO8" s="148">
        <f t="shared" si="10"/>
        <v>2</v>
      </c>
      <c r="AP8" s="148">
        <f t="shared" si="10"/>
        <v>3</v>
      </c>
      <c r="AQ8" s="148">
        <f t="shared" si="10"/>
        <v>2</v>
      </c>
      <c r="AR8" s="148">
        <f t="shared" si="10"/>
        <v>0</v>
      </c>
      <c r="AS8" s="148">
        <f t="shared" si="10"/>
        <v>1</v>
      </c>
      <c r="AT8" s="148">
        <f t="shared" si="10"/>
        <v>1</v>
      </c>
      <c r="AU8" s="148">
        <f t="shared" si="10"/>
        <v>0</v>
      </c>
      <c r="AV8" s="148">
        <f t="shared" si="10"/>
        <v>1</v>
      </c>
      <c r="AW8" s="148">
        <f t="shared" si="10"/>
        <v>1</v>
      </c>
      <c r="AX8" s="148">
        <f t="shared" si="10"/>
        <v>0</v>
      </c>
      <c r="AY8" s="148">
        <f t="shared" si="10"/>
        <v>1</v>
      </c>
      <c r="AZ8" s="148">
        <f t="shared" si="10"/>
        <v>0</v>
      </c>
      <c r="BB8" s="148">
        <f t="shared" si="10"/>
        <v>0</v>
      </c>
      <c r="BC8" s="148">
        <f t="shared" si="10"/>
        <v>0</v>
      </c>
      <c r="BD8" s="148">
        <f t="shared" si="10"/>
        <v>0</v>
      </c>
      <c r="BE8" s="148">
        <f t="shared" si="10"/>
        <v>0</v>
      </c>
      <c r="BF8" s="148">
        <f t="shared" si="10"/>
        <v>0</v>
      </c>
      <c r="BG8" s="148">
        <f t="shared" si="10"/>
        <v>0</v>
      </c>
      <c r="BH8" s="148">
        <f t="shared" si="10"/>
        <v>0</v>
      </c>
      <c r="BI8" s="148">
        <f t="shared" si="10"/>
        <v>0</v>
      </c>
      <c r="BJ8" s="148">
        <f t="shared" si="10"/>
        <v>0</v>
      </c>
      <c r="BK8" s="148">
        <f t="shared" si="10"/>
        <v>0</v>
      </c>
      <c r="BL8" s="148">
        <f t="shared" si="10"/>
        <v>0</v>
      </c>
      <c r="BM8" s="148">
        <f t="shared" si="10"/>
        <v>0</v>
      </c>
      <c r="BO8" s="148">
        <f t="shared" si="10"/>
        <v>0</v>
      </c>
      <c r="BP8" s="148">
        <f t="shared" si="10"/>
        <v>0</v>
      </c>
      <c r="BQ8" s="148">
        <f t="shared" si="10"/>
        <v>0</v>
      </c>
      <c r="BR8" s="148">
        <f t="shared" si="10"/>
        <v>0</v>
      </c>
      <c r="BS8" s="148">
        <f t="shared" si="10"/>
        <v>0</v>
      </c>
      <c r="BT8" s="148">
        <f t="shared" si="10"/>
        <v>0</v>
      </c>
      <c r="BU8" s="148">
        <f t="shared" si="10"/>
        <v>0</v>
      </c>
      <c r="BV8" s="148">
        <f t="shared" si="10"/>
        <v>0</v>
      </c>
      <c r="BW8" s="148">
        <f t="shared" si="10"/>
        <v>0</v>
      </c>
      <c r="BX8" s="148">
        <f t="shared" si="10"/>
        <v>0</v>
      </c>
      <c r="BY8" s="148">
        <f t="shared" si="10"/>
        <v>0</v>
      </c>
      <c r="BZ8" s="148">
        <f t="shared" si="10"/>
        <v>0</v>
      </c>
      <c r="CB8" s="148">
        <f t="shared" si="10"/>
        <v>0</v>
      </c>
      <c r="CC8" s="148">
        <f t="shared" si="10"/>
        <v>0</v>
      </c>
      <c r="CD8" s="148">
        <f t="shared" si="10"/>
        <v>0</v>
      </c>
      <c r="CE8" s="148">
        <f t="shared" si="10"/>
        <v>0</v>
      </c>
      <c r="CF8" s="148">
        <f t="shared" si="10"/>
        <v>0</v>
      </c>
      <c r="CG8" s="148">
        <f t="shared" si="10"/>
        <v>0</v>
      </c>
      <c r="CH8" s="148">
        <f t="shared" si="10"/>
        <v>0</v>
      </c>
      <c r="CI8" s="148">
        <f t="shared" si="10"/>
        <v>0</v>
      </c>
      <c r="CJ8" s="148">
        <f t="shared" si="10"/>
        <v>0</v>
      </c>
      <c r="CK8" s="148">
        <f t="shared" si="10"/>
        <v>0</v>
      </c>
      <c r="CL8" s="148">
        <f t="shared" si="10"/>
        <v>0</v>
      </c>
      <c r="CM8" s="148">
        <f t="shared" si="10"/>
        <v>0</v>
      </c>
    </row>
    <row r="9" spans="1:91" ht="14.1" customHeight="1">
      <c r="A9" s="149">
        <v>1.1000000000000001</v>
      </c>
      <c r="B9" s="135" t="s">
        <v>327</v>
      </c>
      <c r="C9" s="130">
        <v>1</v>
      </c>
      <c r="D9" s="130"/>
      <c r="E9" s="130"/>
      <c r="F9" s="130"/>
      <c r="G9" s="130"/>
      <c r="H9" s="150">
        <f t="shared" si="8"/>
        <v>38.888888888888893</v>
      </c>
      <c r="I9" s="135">
        <f t="shared" ref="I9:I20" si="11">J9+N9</f>
        <v>108</v>
      </c>
      <c r="J9" s="135">
        <f>O9*O$6+P9*P$6+Q9*Q$6+R9*R$6+S9*S$6+T9*T$6+U9*U$6+V9*V$6+W9*W$6+X9*X$6+Y9*Y$6+Z9*Z$6</f>
        <v>42</v>
      </c>
      <c r="K9" s="135">
        <v>30</v>
      </c>
      <c r="L9" s="135"/>
      <c r="M9" s="135">
        <v>12</v>
      </c>
      <c r="N9" s="135">
        <v>66</v>
      </c>
      <c r="O9" s="135">
        <v>3</v>
      </c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B9" s="151">
        <f t="shared" ref="AB9:AM20" si="12">IF(ISERROR(SEARCH(AB$7,$C9,1)),"-",IF(COUNTIF($C9,AB$7)=1,1,IF(ISERROR(SEARCH(CONCATENATE(AB$7,","),$C9,1)),IF(ISERROR(SEARCH(CONCATENATE(",",AB$7),$C9,1)),"-",1),1)))</f>
        <v>1</v>
      </c>
      <c r="AC9" s="151" t="str">
        <f t="shared" si="12"/>
        <v>-</v>
      </c>
      <c r="AD9" s="151" t="str">
        <f t="shared" si="12"/>
        <v>-</v>
      </c>
      <c r="AE9" s="151" t="str">
        <f t="shared" si="12"/>
        <v>-</v>
      </c>
      <c r="AF9" s="151" t="str">
        <f t="shared" si="12"/>
        <v>-</v>
      </c>
      <c r="AG9" s="151" t="str">
        <f t="shared" si="12"/>
        <v>-</v>
      </c>
      <c r="AH9" s="151" t="str">
        <f t="shared" si="12"/>
        <v>-</v>
      </c>
      <c r="AI9" s="151" t="str">
        <f t="shared" si="12"/>
        <v>-</v>
      </c>
      <c r="AJ9" s="151" t="str">
        <f t="shared" si="12"/>
        <v>-</v>
      </c>
      <c r="AK9" s="151" t="str">
        <f t="shared" si="12"/>
        <v>-</v>
      </c>
      <c r="AL9" s="151" t="str">
        <f t="shared" si="12"/>
        <v>-</v>
      </c>
      <c r="AM9" s="151" t="str">
        <f t="shared" si="12"/>
        <v>-</v>
      </c>
      <c r="AO9" s="151" t="str">
        <f t="shared" ref="AO9:AZ20" si="13">IF(ISERROR(SEARCH(AO$7,$D9,1)),"-",IF(COUNTIF($D9,AO$7)=1,1,IF(ISERROR(SEARCH(CONCATENATE(AO$7,","),$D9,1)),IF(ISERROR(SEARCH(CONCATENATE(",",AO$7),$D9,1)),"-",1),1)))</f>
        <v>-</v>
      </c>
      <c r="AP9" s="151" t="str">
        <f t="shared" si="13"/>
        <v>-</v>
      </c>
      <c r="AQ9" s="151" t="str">
        <f t="shared" si="13"/>
        <v>-</v>
      </c>
      <c r="AR9" s="151" t="str">
        <f t="shared" si="13"/>
        <v>-</v>
      </c>
      <c r="AS9" s="151" t="str">
        <f t="shared" si="13"/>
        <v>-</v>
      </c>
      <c r="AT9" s="151" t="str">
        <f t="shared" si="13"/>
        <v>-</v>
      </c>
      <c r="AU9" s="151" t="str">
        <f t="shared" si="13"/>
        <v>-</v>
      </c>
      <c r="AV9" s="151" t="str">
        <f t="shared" si="13"/>
        <v>-</v>
      </c>
      <c r="AW9" s="151" t="str">
        <f t="shared" si="13"/>
        <v>-</v>
      </c>
      <c r="AX9" s="151" t="str">
        <f t="shared" si="13"/>
        <v>-</v>
      </c>
      <c r="AY9" s="151" t="str">
        <f t="shared" si="13"/>
        <v>-</v>
      </c>
      <c r="AZ9" s="151" t="str">
        <f t="shared" si="13"/>
        <v>-</v>
      </c>
      <c r="BB9" s="151" t="str">
        <f t="shared" ref="BB9:BM20" si="14">IF(ISERROR(SEARCH(BB$7,$E9,1)),"-",IF(COUNTIF($E9,BB$7)=1,1,IF(ISERROR(SEARCH(CONCATENATE(BB$7,","),$E9,1)),IF(ISERROR(SEARCH(CONCATENATE(",",BB$7),$E9,1)),"-",1),1)))</f>
        <v>-</v>
      </c>
      <c r="BC9" s="151" t="str">
        <f t="shared" si="14"/>
        <v>-</v>
      </c>
      <c r="BD9" s="151" t="str">
        <f t="shared" si="14"/>
        <v>-</v>
      </c>
      <c r="BE9" s="151" t="str">
        <f t="shared" si="14"/>
        <v>-</v>
      </c>
      <c r="BF9" s="151" t="str">
        <f t="shared" si="14"/>
        <v>-</v>
      </c>
      <c r="BG9" s="151" t="str">
        <f t="shared" si="14"/>
        <v>-</v>
      </c>
      <c r="BH9" s="151" t="str">
        <f t="shared" si="14"/>
        <v>-</v>
      </c>
      <c r="BI9" s="151" t="str">
        <f t="shared" si="14"/>
        <v>-</v>
      </c>
      <c r="BJ9" s="151" t="str">
        <f t="shared" si="14"/>
        <v>-</v>
      </c>
      <c r="BK9" s="151" t="str">
        <f t="shared" si="14"/>
        <v>-</v>
      </c>
      <c r="BL9" s="151" t="str">
        <f t="shared" si="14"/>
        <v>-</v>
      </c>
      <c r="BM9" s="151" t="str">
        <f t="shared" si="14"/>
        <v>-</v>
      </c>
      <c r="BO9" s="151" t="str">
        <f t="shared" ref="BO9:BZ20" si="15">IF(ISERROR(SEARCH(BO$7,$F9,1)),"-",IF(COUNTIF($F9,BO$7)=1,1,IF(ISERROR(SEARCH(CONCATENATE(BO$7,","),$F9,1)),IF(ISERROR(SEARCH(CONCATENATE(",",BO$7),$F9,1)),"-",1),1)))</f>
        <v>-</v>
      </c>
      <c r="BP9" s="151" t="str">
        <f t="shared" si="15"/>
        <v>-</v>
      </c>
      <c r="BQ9" s="151" t="str">
        <f t="shared" si="15"/>
        <v>-</v>
      </c>
      <c r="BR9" s="151" t="str">
        <f t="shared" si="15"/>
        <v>-</v>
      </c>
      <c r="BS9" s="151" t="str">
        <f t="shared" si="15"/>
        <v>-</v>
      </c>
      <c r="BT9" s="151" t="str">
        <f t="shared" si="15"/>
        <v>-</v>
      </c>
      <c r="BU9" s="151" t="str">
        <f t="shared" si="15"/>
        <v>-</v>
      </c>
      <c r="BV9" s="151" t="str">
        <f t="shared" si="15"/>
        <v>-</v>
      </c>
      <c r="BW9" s="151" t="str">
        <f t="shared" si="15"/>
        <v>-</v>
      </c>
      <c r="BX9" s="151" t="str">
        <f t="shared" si="15"/>
        <v>-</v>
      </c>
      <c r="BY9" s="151" t="str">
        <f t="shared" si="15"/>
        <v>-</v>
      </c>
      <c r="BZ9" s="151" t="str">
        <f t="shared" si="15"/>
        <v>-</v>
      </c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</row>
    <row r="10" spans="1:91" ht="14.1" customHeight="1">
      <c r="A10" s="149">
        <v>2</v>
      </c>
      <c r="B10" s="135" t="s">
        <v>328</v>
      </c>
      <c r="C10" s="130"/>
      <c r="D10" s="130">
        <v>2</v>
      </c>
      <c r="E10" s="130"/>
      <c r="F10" s="130"/>
      <c r="G10" s="130"/>
      <c r="H10" s="150">
        <f t="shared" si="8"/>
        <v>44.444444444444443</v>
      </c>
      <c r="I10" s="135">
        <f t="shared" si="11"/>
        <v>54</v>
      </c>
      <c r="J10" s="135">
        <f>O10*O$6+P10*P$6+Q10*Q$6+R10*R$6+S10*S$6+T10*T$6+U10*U$6+V10*V$6+W10*W$6+X10*X$6+Y10*Y$6+Z10*Z$6</f>
        <v>24</v>
      </c>
      <c r="K10" s="135">
        <v>16</v>
      </c>
      <c r="L10" s="135"/>
      <c r="M10" s="135">
        <v>8</v>
      </c>
      <c r="N10" s="135">
        <v>30</v>
      </c>
      <c r="O10" s="135"/>
      <c r="P10" s="135">
        <v>3</v>
      </c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B10" s="151" t="str">
        <f t="shared" si="12"/>
        <v>-</v>
      </c>
      <c r="AC10" s="151" t="str">
        <f t="shared" si="12"/>
        <v>-</v>
      </c>
      <c r="AD10" s="151" t="str">
        <f t="shared" si="12"/>
        <v>-</v>
      </c>
      <c r="AE10" s="151" t="str">
        <f t="shared" si="12"/>
        <v>-</v>
      </c>
      <c r="AF10" s="151" t="str">
        <f t="shared" si="12"/>
        <v>-</v>
      </c>
      <c r="AG10" s="151" t="str">
        <f t="shared" si="12"/>
        <v>-</v>
      </c>
      <c r="AH10" s="151" t="str">
        <f t="shared" si="12"/>
        <v>-</v>
      </c>
      <c r="AI10" s="151" t="str">
        <f t="shared" si="12"/>
        <v>-</v>
      </c>
      <c r="AJ10" s="151" t="str">
        <f t="shared" si="12"/>
        <v>-</v>
      </c>
      <c r="AK10" s="151" t="str">
        <f t="shared" si="12"/>
        <v>-</v>
      </c>
      <c r="AL10" s="151" t="str">
        <f t="shared" si="12"/>
        <v>-</v>
      </c>
      <c r="AM10" s="151" t="str">
        <f t="shared" si="12"/>
        <v>-</v>
      </c>
      <c r="AO10" s="151" t="str">
        <f t="shared" si="13"/>
        <v>-</v>
      </c>
      <c r="AP10" s="151">
        <f t="shared" si="13"/>
        <v>1</v>
      </c>
      <c r="AQ10" s="151" t="str">
        <f t="shared" si="13"/>
        <v>-</v>
      </c>
      <c r="AR10" s="151" t="str">
        <f t="shared" si="13"/>
        <v>-</v>
      </c>
      <c r="AS10" s="151" t="str">
        <f t="shared" si="13"/>
        <v>-</v>
      </c>
      <c r="AT10" s="151" t="str">
        <f t="shared" si="13"/>
        <v>-</v>
      </c>
      <c r="AU10" s="151" t="str">
        <f t="shared" si="13"/>
        <v>-</v>
      </c>
      <c r="AV10" s="151" t="str">
        <f t="shared" si="13"/>
        <v>-</v>
      </c>
      <c r="AW10" s="151" t="str">
        <f t="shared" si="13"/>
        <v>-</v>
      </c>
      <c r="AX10" s="151" t="str">
        <f t="shared" si="13"/>
        <v>-</v>
      </c>
      <c r="AY10" s="151" t="str">
        <f t="shared" si="13"/>
        <v>-</v>
      </c>
      <c r="AZ10" s="151" t="str">
        <f t="shared" si="13"/>
        <v>-</v>
      </c>
      <c r="BB10" s="151" t="str">
        <f t="shared" si="14"/>
        <v>-</v>
      </c>
      <c r="BC10" s="151" t="str">
        <f t="shared" si="14"/>
        <v>-</v>
      </c>
      <c r="BD10" s="151" t="str">
        <f t="shared" si="14"/>
        <v>-</v>
      </c>
      <c r="BE10" s="151" t="str">
        <f t="shared" si="14"/>
        <v>-</v>
      </c>
      <c r="BF10" s="151" t="str">
        <f t="shared" si="14"/>
        <v>-</v>
      </c>
      <c r="BG10" s="151" t="str">
        <f t="shared" si="14"/>
        <v>-</v>
      </c>
      <c r="BH10" s="151" t="str">
        <f t="shared" si="14"/>
        <v>-</v>
      </c>
      <c r="BI10" s="151" t="str">
        <f t="shared" si="14"/>
        <v>-</v>
      </c>
      <c r="BJ10" s="151" t="str">
        <f t="shared" si="14"/>
        <v>-</v>
      </c>
      <c r="BK10" s="151" t="str">
        <f t="shared" si="14"/>
        <v>-</v>
      </c>
      <c r="BL10" s="151" t="str">
        <f t="shared" si="14"/>
        <v>-</v>
      </c>
      <c r="BM10" s="151" t="str">
        <f t="shared" si="14"/>
        <v>-</v>
      </c>
      <c r="BO10" s="151" t="str">
        <f t="shared" si="15"/>
        <v>-</v>
      </c>
      <c r="BP10" s="151" t="str">
        <f t="shared" si="15"/>
        <v>-</v>
      </c>
      <c r="BQ10" s="151" t="str">
        <f t="shared" si="15"/>
        <v>-</v>
      </c>
      <c r="BR10" s="151" t="str">
        <f t="shared" si="15"/>
        <v>-</v>
      </c>
      <c r="BS10" s="151" t="str">
        <f t="shared" si="15"/>
        <v>-</v>
      </c>
      <c r="BT10" s="151" t="str">
        <f t="shared" si="15"/>
        <v>-</v>
      </c>
      <c r="BU10" s="151" t="str">
        <f t="shared" si="15"/>
        <v>-</v>
      </c>
      <c r="BV10" s="151" t="str">
        <f t="shared" si="15"/>
        <v>-</v>
      </c>
      <c r="BW10" s="151" t="str">
        <f t="shared" si="15"/>
        <v>-</v>
      </c>
      <c r="BX10" s="151" t="str">
        <f t="shared" si="15"/>
        <v>-</v>
      </c>
      <c r="BY10" s="151" t="str">
        <f t="shared" si="15"/>
        <v>-</v>
      </c>
      <c r="BZ10" s="151" t="str">
        <f t="shared" si="15"/>
        <v>-</v>
      </c>
      <c r="CB10" s="151"/>
      <c r="CC10" s="151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</row>
    <row r="11" spans="1:91" ht="14.1" customHeight="1">
      <c r="A11" s="149">
        <v>3</v>
      </c>
      <c r="B11" s="135" t="s">
        <v>329</v>
      </c>
      <c r="C11" s="130"/>
      <c r="D11" s="130">
        <v>1</v>
      </c>
      <c r="E11" s="130"/>
      <c r="F11" s="130"/>
      <c r="G11" s="130"/>
      <c r="H11" s="150">
        <f t="shared" si="8"/>
        <v>51.851851851851848</v>
      </c>
      <c r="I11" s="135">
        <f t="shared" si="11"/>
        <v>81</v>
      </c>
      <c r="J11" s="135">
        <f t="shared" ref="J11:J20" si="16">O11*O$6+P11*P$6+Q11*Q$6+R11*R$6+S11*S$6+T11*T$6+U11*U$6+V11*V$6+W11*W$6+X11*X$6+Y11*Y$6+Z11*Z$6</f>
        <v>42</v>
      </c>
      <c r="K11" s="135">
        <v>30</v>
      </c>
      <c r="L11" s="135"/>
      <c r="M11" s="135">
        <v>12</v>
      </c>
      <c r="N11" s="135">
        <v>39</v>
      </c>
      <c r="O11" s="135">
        <v>3</v>
      </c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B11" s="151" t="str">
        <f t="shared" si="12"/>
        <v>-</v>
      </c>
      <c r="AC11" s="151" t="str">
        <f t="shared" si="12"/>
        <v>-</v>
      </c>
      <c r="AD11" s="151" t="str">
        <f t="shared" si="12"/>
        <v>-</v>
      </c>
      <c r="AE11" s="151" t="str">
        <f t="shared" si="12"/>
        <v>-</v>
      </c>
      <c r="AF11" s="151" t="str">
        <f t="shared" si="12"/>
        <v>-</v>
      </c>
      <c r="AG11" s="151" t="str">
        <f t="shared" si="12"/>
        <v>-</v>
      </c>
      <c r="AH11" s="151" t="str">
        <f t="shared" si="12"/>
        <v>-</v>
      </c>
      <c r="AI11" s="151" t="str">
        <f t="shared" si="12"/>
        <v>-</v>
      </c>
      <c r="AJ11" s="151" t="str">
        <f t="shared" si="12"/>
        <v>-</v>
      </c>
      <c r="AK11" s="151" t="str">
        <f t="shared" si="12"/>
        <v>-</v>
      </c>
      <c r="AL11" s="151" t="str">
        <f t="shared" si="12"/>
        <v>-</v>
      </c>
      <c r="AM11" s="151" t="str">
        <f t="shared" si="12"/>
        <v>-</v>
      </c>
      <c r="AO11" s="151">
        <f t="shared" si="13"/>
        <v>1</v>
      </c>
      <c r="AP11" s="151" t="str">
        <f t="shared" si="13"/>
        <v>-</v>
      </c>
      <c r="AQ11" s="151" t="str">
        <f t="shared" si="13"/>
        <v>-</v>
      </c>
      <c r="AR11" s="151" t="str">
        <f t="shared" si="13"/>
        <v>-</v>
      </c>
      <c r="AS11" s="151" t="str">
        <f t="shared" si="13"/>
        <v>-</v>
      </c>
      <c r="AT11" s="151" t="str">
        <f t="shared" si="13"/>
        <v>-</v>
      </c>
      <c r="AU11" s="151" t="str">
        <f t="shared" si="13"/>
        <v>-</v>
      </c>
      <c r="AV11" s="151" t="str">
        <f t="shared" si="13"/>
        <v>-</v>
      </c>
      <c r="AW11" s="151" t="str">
        <f t="shared" si="13"/>
        <v>-</v>
      </c>
      <c r="AX11" s="151" t="str">
        <f t="shared" si="13"/>
        <v>-</v>
      </c>
      <c r="AY11" s="151" t="str">
        <f t="shared" si="13"/>
        <v>-</v>
      </c>
      <c r="AZ11" s="151" t="str">
        <f t="shared" si="13"/>
        <v>-</v>
      </c>
      <c r="BB11" s="151" t="str">
        <f t="shared" si="14"/>
        <v>-</v>
      </c>
      <c r="BC11" s="151" t="str">
        <f t="shared" si="14"/>
        <v>-</v>
      </c>
      <c r="BD11" s="151" t="str">
        <f t="shared" si="14"/>
        <v>-</v>
      </c>
      <c r="BE11" s="151" t="str">
        <f t="shared" si="14"/>
        <v>-</v>
      </c>
      <c r="BF11" s="151" t="str">
        <f t="shared" si="14"/>
        <v>-</v>
      </c>
      <c r="BG11" s="151" t="str">
        <f t="shared" si="14"/>
        <v>-</v>
      </c>
      <c r="BH11" s="151" t="str">
        <f t="shared" si="14"/>
        <v>-</v>
      </c>
      <c r="BI11" s="151" t="str">
        <f t="shared" si="14"/>
        <v>-</v>
      </c>
      <c r="BJ11" s="151" t="str">
        <f t="shared" si="14"/>
        <v>-</v>
      </c>
      <c r="BK11" s="151" t="str">
        <f t="shared" si="14"/>
        <v>-</v>
      </c>
      <c r="BL11" s="151" t="str">
        <f t="shared" si="14"/>
        <v>-</v>
      </c>
      <c r="BM11" s="151" t="str">
        <f t="shared" si="14"/>
        <v>-</v>
      </c>
      <c r="BO11" s="151" t="str">
        <f t="shared" si="15"/>
        <v>-</v>
      </c>
      <c r="BP11" s="151" t="str">
        <f t="shared" si="15"/>
        <v>-</v>
      </c>
      <c r="BQ11" s="151" t="str">
        <f t="shared" si="15"/>
        <v>-</v>
      </c>
      <c r="BR11" s="151" t="str">
        <f t="shared" si="15"/>
        <v>-</v>
      </c>
      <c r="BS11" s="151" t="str">
        <f t="shared" si="15"/>
        <v>-</v>
      </c>
      <c r="BT11" s="151" t="str">
        <f t="shared" si="15"/>
        <v>-</v>
      </c>
      <c r="BU11" s="151" t="str">
        <f t="shared" si="15"/>
        <v>-</v>
      </c>
      <c r="BV11" s="151" t="str">
        <f t="shared" si="15"/>
        <v>-</v>
      </c>
      <c r="BW11" s="151" t="str">
        <f t="shared" si="15"/>
        <v>-</v>
      </c>
      <c r="BX11" s="151" t="str">
        <f t="shared" si="15"/>
        <v>-</v>
      </c>
      <c r="BY11" s="151" t="str">
        <f t="shared" si="15"/>
        <v>-</v>
      </c>
      <c r="BZ11" s="151" t="str">
        <f t="shared" si="15"/>
        <v>-</v>
      </c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</row>
    <row r="12" spans="1:91" ht="14.1" customHeight="1">
      <c r="A12" s="149">
        <v>4</v>
      </c>
      <c r="B12" s="135" t="s">
        <v>330</v>
      </c>
      <c r="C12" s="130">
        <v>4</v>
      </c>
      <c r="D12" s="130"/>
      <c r="E12" s="130"/>
      <c r="F12" s="130"/>
      <c r="G12" s="130"/>
      <c r="H12" s="150">
        <f t="shared" si="8"/>
        <v>51.851851851851848</v>
      </c>
      <c r="I12" s="135">
        <f t="shared" si="11"/>
        <v>108</v>
      </c>
      <c r="J12" s="135">
        <f t="shared" si="16"/>
        <v>56</v>
      </c>
      <c r="K12" s="135">
        <v>42</v>
      </c>
      <c r="L12" s="135"/>
      <c r="M12" s="135">
        <v>14</v>
      </c>
      <c r="N12" s="135">
        <v>52</v>
      </c>
      <c r="O12" s="135"/>
      <c r="P12" s="135"/>
      <c r="Q12" s="135"/>
      <c r="R12" s="135">
        <v>4</v>
      </c>
      <c r="S12" s="135"/>
      <c r="T12" s="135"/>
      <c r="U12" s="135"/>
      <c r="V12" s="135"/>
      <c r="W12" s="135"/>
      <c r="X12" s="135"/>
      <c r="Y12" s="135"/>
      <c r="Z12" s="135"/>
      <c r="AB12" s="151" t="str">
        <f t="shared" si="12"/>
        <v>-</v>
      </c>
      <c r="AC12" s="151" t="str">
        <f t="shared" si="12"/>
        <v>-</v>
      </c>
      <c r="AD12" s="151" t="str">
        <f t="shared" si="12"/>
        <v>-</v>
      </c>
      <c r="AE12" s="151">
        <f t="shared" si="12"/>
        <v>1</v>
      </c>
      <c r="AF12" s="151" t="str">
        <f t="shared" si="12"/>
        <v>-</v>
      </c>
      <c r="AG12" s="151" t="str">
        <f t="shared" si="12"/>
        <v>-</v>
      </c>
      <c r="AH12" s="151" t="str">
        <f t="shared" si="12"/>
        <v>-</v>
      </c>
      <c r="AI12" s="151" t="str">
        <f t="shared" si="12"/>
        <v>-</v>
      </c>
      <c r="AJ12" s="151" t="str">
        <f t="shared" si="12"/>
        <v>-</v>
      </c>
      <c r="AK12" s="151" t="str">
        <f t="shared" si="12"/>
        <v>-</v>
      </c>
      <c r="AL12" s="151" t="str">
        <f t="shared" si="12"/>
        <v>-</v>
      </c>
      <c r="AM12" s="151" t="str">
        <f t="shared" si="12"/>
        <v>-</v>
      </c>
      <c r="AO12" s="151" t="str">
        <f t="shared" si="13"/>
        <v>-</v>
      </c>
      <c r="AP12" s="151" t="str">
        <f t="shared" si="13"/>
        <v>-</v>
      </c>
      <c r="AQ12" s="151" t="str">
        <f t="shared" si="13"/>
        <v>-</v>
      </c>
      <c r="AR12" s="151" t="str">
        <f t="shared" si="13"/>
        <v>-</v>
      </c>
      <c r="AS12" s="151" t="str">
        <f t="shared" si="13"/>
        <v>-</v>
      </c>
      <c r="AT12" s="151" t="str">
        <f t="shared" si="13"/>
        <v>-</v>
      </c>
      <c r="AU12" s="151" t="str">
        <f t="shared" si="13"/>
        <v>-</v>
      </c>
      <c r="AV12" s="151" t="str">
        <f t="shared" si="13"/>
        <v>-</v>
      </c>
      <c r="AW12" s="151" t="str">
        <f t="shared" si="13"/>
        <v>-</v>
      </c>
      <c r="AX12" s="151" t="str">
        <f t="shared" si="13"/>
        <v>-</v>
      </c>
      <c r="AY12" s="151" t="str">
        <f t="shared" si="13"/>
        <v>-</v>
      </c>
      <c r="AZ12" s="151" t="str">
        <f t="shared" si="13"/>
        <v>-</v>
      </c>
      <c r="BB12" s="151" t="str">
        <f t="shared" si="14"/>
        <v>-</v>
      </c>
      <c r="BC12" s="151" t="str">
        <f t="shared" si="14"/>
        <v>-</v>
      </c>
      <c r="BD12" s="151" t="str">
        <f t="shared" si="14"/>
        <v>-</v>
      </c>
      <c r="BE12" s="151" t="str">
        <f t="shared" si="14"/>
        <v>-</v>
      </c>
      <c r="BF12" s="151" t="str">
        <f t="shared" si="14"/>
        <v>-</v>
      </c>
      <c r="BG12" s="151" t="str">
        <f t="shared" si="14"/>
        <v>-</v>
      </c>
      <c r="BH12" s="151" t="str">
        <f t="shared" si="14"/>
        <v>-</v>
      </c>
      <c r="BI12" s="151" t="str">
        <f t="shared" si="14"/>
        <v>-</v>
      </c>
      <c r="BJ12" s="151" t="str">
        <f t="shared" si="14"/>
        <v>-</v>
      </c>
      <c r="BK12" s="151" t="str">
        <f t="shared" si="14"/>
        <v>-</v>
      </c>
      <c r="BL12" s="151" t="str">
        <f t="shared" si="14"/>
        <v>-</v>
      </c>
      <c r="BM12" s="151" t="str">
        <f t="shared" si="14"/>
        <v>-</v>
      </c>
      <c r="BO12" s="151" t="str">
        <f t="shared" si="15"/>
        <v>-</v>
      </c>
      <c r="BP12" s="151" t="str">
        <f t="shared" si="15"/>
        <v>-</v>
      </c>
      <c r="BQ12" s="151" t="str">
        <f t="shared" si="15"/>
        <v>-</v>
      </c>
      <c r="BR12" s="151" t="str">
        <f t="shared" si="15"/>
        <v>-</v>
      </c>
      <c r="BS12" s="151" t="str">
        <f t="shared" si="15"/>
        <v>-</v>
      </c>
      <c r="BT12" s="151" t="str">
        <f t="shared" si="15"/>
        <v>-</v>
      </c>
      <c r="BU12" s="151" t="str">
        <f t="shared" si="15"/>
        <v>-</v>
      </c>
      <c r="BV12" s="151" t="str">
        <f t="shared" si="15"/>
        <v>-</v>
      </c>
      <c r="BW12" s="151" t="str">
        <f t="shared" si="15"/>
        <v>-</v>
      </c>
      <c r="BX12" s="151" t="str">
        <f t="shared" si="15"/>
        <v>-</v>
      </c>
      <c r="BY12" s="151" t="str">
        <f t="shared" si="15"/>
        <v>-</v>
      </c>
      <c r="BZ12" s="151" t="str">
        <f t="shared" si="15"/>
        <v>-</v>
      </c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</row>
    <row r="13" spans="1:91" ht="14.1" customHeight="1">
      <c r="A13" s="149">
        <v>5</v>
      </c>
      <c r="B13" s="135" t="s">
        <v>331</v>
      </c>
      <c r="C13" s="130"/>
      <c r="D13" s="130">
        <v>11</v>
      </c>
      <c r="E13" s="130"/>
      <c r="F13" s="130"/>
      <c r="G13" s="130"/>
      <c r="H13" s="150">
        <f t="shared" si="8"/>
        <v>44.444444444444443</v>
      </c>
      <c r="I13" s="135">
        <f t="shared" si="11"/>
        <v>54</v>
      </c>
      <c r="J13" s="135">
        <f t="shared" si="16"/>
        <v>24</v>
      </c>
      <c r="K13" s="135">
        <v>16</v>
      </c>
      <c r="L13" s="135"/>
      <c r="M13" s="135">
        <v>8</v>
      </c>
      <c r="N13" s="135">
        <v>30</v>
      </c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>
        <v>3</v>
      </c>
      <c r="Z13" s="135"/>
      <c r="AB13" s="151" t="str">
        <f t="shared" si="12"/>
        <v>-</v>
      </c>
      <c r="AC13" s="151" t="str">
        <f t="shared" si="12"/>
        <v>-</v>
      </c>
      <c r="AD13" s="151" t="str">
        <f t="shared" si="12"/>
        <v>-</v>
      </c>
      <c r="AE13" s="151" t="str">
        <f t="shared" si="12"/>
        <v>-</v>
      </c>
      <c r="AF13" s="151" t="str">
        <f t="shared" si="12"/>
        <v>-</v>
      </c>
      <c r="AG13" s="151" t="str">
        <f t="shared" si="12"/>
        <v>-</v>
      </c>
      <c r="AH13" s="151" t="str">
        <f t="shared" si="12"/>
        <v>-</v>
      </c>
      <c r="AI13" s="151" t="str">
        <f t="shared" si="12"/>
        <v>-</v>
      </c>
      <c r="AJ13" s="151" t="str">
        <f t="shared" si="12"/>
        <v>-</v>
      </c>
      <c r="AK13" s="151" t="str">
        <f t="shared" si="12"/>
        <v>-</v>
      </c>
      <c r="AL13" s="151" t="str">
        <f t="shared" si="12"/>
        <v>-</v>
      </c>
      <c r="AM13" s="151" t="str">
        <f t="shared" si="12"/>
        <v>-</v>
      </c>
      <c r="AO13" s="151" t="str">
        <f t="shared" si="13"/>
        <v>-</v>
      </c>
      <c r="AP13" s="151" t="str">
        <f t="shared" si="13"/>
        <v>-</v>
      </c>
      <c r="AQ13" s="151" t="str">
        <f t="shared" si="13"/>
        <v>-</v>
      </c>
      <c r="AR13" s="151" t="str">
        <f t="shared" si="13"/>
        <v>-</v>
      </c>
      <c r="AS13" s="151" t="str">
        <f t="shared" si="13"/>
        <v>-</v>
      </c>
      <c r="AT13" s="151" t="str">
        <f t="shared" si="13"/>
        <v>-</v>
      </c>
      <c r="AU13" s="151" t="str">
        <f t="shared" si="13"/>
        <v>-</v>
      </c>
      <c r="AV13" s="151" t="str">
        <f t="shared" si="13"/>
        <v>-</v>
      </c>
      <c r="AW13" s="151" t="str">
        <f t="shared" si="13"/>
        <v>-</v>
      </c>
      <c r="AX13" s="151" t="str">
        <f t="shared" si="13"/>
        <v>-</v>
      </c>
      <c r="AY13" s="151">
        <f t="shared" si="13"/>
        <v>1</v>
      </c>
      <c r="AZ13" s="151" t="str">
        <f t="shared" si="13"/>
        <v>-</v>
      </c>
      <c r="BB13" s="151" t="str">
        <f t="shared" si="14"/>
        <v>-</v>
      </c>
      <c r="BC13" s="151" t="str">
        <f t="shared" si="14"/>
        <v>-</v>
      </c>
      <c r="BD13" s="151" t="str">
        <f t="shared" si="14"/>
        <v>-</v>
      </c>
      <c r="BE13" s="151" t="str">
        <f t="shared" si="14"/>
        <v>-</v>
      </c>
      <c r="BF13" s="151" t="str">
        <f t="shared" si="14"/>
        <v>-</v>
      </c>
      <c r="BG13" s="151" t="str">
        <f t="shared" si="14"/>
        <v>-</v>
      </c>
      <c r="BH13" s="151" t="str">
        <f t="shared" si="14"/>
        <v>-</v>
      </c>
      <c r="BI13" s="151" t="str">
        <f t="shared" si="14"/>
        <v>-</v>
      </c>
      <c r="BJ13" s="151" t="str">
        <f t="shared" si="14"/>
        <v>-</v>
      </c>
      <c r="BK13" s="151" t="str">
        <f t="shared" si="14"/>
        <v>-</v>
      </c>
      <c r="BL13" s="151" t="str">
        <f t="shared" si="14"/>
        <v>-</v>
      </c>
      <c r="BM13" s="151" t="str">
        <f t="shared" si="14"/>
        <v>-</v>
      </c>
      <c r="BO13" s="151" t="str">
        <f t="shared" si="15"/>
        <v>-</v>
      </c>
      <c r="BP13" s="151" t="str">
        <f t="shared" si="15"/>
        <v>-</v>
      </c>
      <c r="BQ13" s="151" t="str">
        <f t="shared" si="15"/>
        <v>-</v>
      </c>
      <c r="BR13" s="151" t="str">
        <f t="shared" si="15"/>
        <v>-</v>
      </c>
      <c r="BS13" s="151" t="str">
        <f t="shared" si="15"/>
        <v>-</v>
      </c>
      <c r="BT13" s="151" t="str">
        <f t="shared" si="15"/>
        <v>-</v>
      </c>
      <c r="BU13" s="151" t="str">
        <f t="shared" si="15"/>
        <v>-</v>
      </c>
      <c r="BV13" s="151" t="str">
        <f t="shared" si="15"/>
        <v>-</v>
      </c>
      <c r="BW13" s="151" t="str">
        <f t="shared" si="15"/>
        <v>-</v>
      </c>
      <c r="BX13" s="151" t="str">
        <f t="shared" si="15"/>
        <v>-</v>
      </c>
      <c r="BY13" s="151" t="str">
        <f t="shared" si="15"/>
        <v>-</v>
      </c>
      <c r="BZ13" s="151" t="str">
        <f t="shared" si="15"/>
        <v>-</v>
      </c>
      <c r="CB13" s="151"/>
      <c r="CC13" s="151"/>
      <c r="CD13" s="151"/>
      <c r="CE13" s="151"/>
      <c r="CF13" s="151"/>
      <c r="CG13" s="151"/>
      <c r="CH13" s="151"/>
      <c r="CI13" s="151"/>
      <c r="CJ13" s="151"/>
      <c r="CK13" s="151"/>
      <c r="CL13" s="151"/>
      <c r="CM13" s="151"/>
    </row>
    <row r="14" spans="1:91" ht="14.1" customHeight="1">
      <c r="A14" s="149">
        <v>6</v>
      </c>
      <c r="B14" s="135" t="s">
        <v>332</v>
      </c>
      <c r="C14" s="130"/>
      <c r="D14" s="130">
        <v>5</v>
      </c>
      <c r="E14" s="130"/>
      <c r="F14" s="130"/>
      <c r="G14" s="130"/>
      <c r="H14" s="150">
        <f t="shared" si="8"/>
        <v>29.629629629629626</v>
      </c>
      <c r="I14" s="135">
        <f t="shared" si="11"/>
        <v>54</v>
      </c>
      <c r="J14" s="135">
        <f t="shared" si="16"/>
        <v>16</v>
      </c>
      <c r="K14" s="135">
        <v>10</v>
      </c>
      <c r="L14" s="135"/>
      <c r="M14" s="135">
        <v>8</v>
      </c>
      <c r="N14" s="135">
        <v>38</v>
      </c>
      <c r="O14" s="135"/>
      <c r="P14" s="135"/>
      <c r="Q14" s="135"/>
      <c r="R14" s="135"/>
      <c r="S14" s="135">
        <v>2</v>
      </c>
      <c r="T14" s="135"/>
      <c r="U14" s="135"/>
      <c r="V14" s="135"/>
      <c r="W14" s="135"/>
      <c r="X14" s="135"/>
      <c r="Y14" s="135"/>
      <c r="Z14" s="135"/>
      <c r="AB14" s="151" t="str">
        <f t="shared" si="12"/>
        <v>-</v>
      </c>
      <c r="AC14" s="151" t="str">
        <f t="shared" si="12"/>
        <v>-</v>
      </c>
      <c r="AD14" s="151" t="str">
        <f t="shared" si="12"/>
        <v>-</v>
      </c>
      <c r="AE14" s="151" t="str">
        <f t="shared" si="12"/>
        <v>-</v>
      </c>
      <c r="AF14" s="151" t="str">
        <f t="shared" si="12"/>
        <v>-</v>
      </c>
      <c r="AG14" s="151" t="str">
        <f t="shared" si="12"/>
        <v>-</v>
      </c>
      <c r="AH14" s="151" t="str">
        <f t="shared" si="12"/>
        <v>-</v>
      </c>
      <c r="AI14" s="151" t="str">
        <f t="shared" si="12"/>
        <v>-</v>
      </c>
      <c r="AJ14" s="151" t="str">
        <f t="shared" si="12"/>
        <v>-</v>
      </c>
      <c r="AK14" s="151" t="str">
        <f t="shared" si="12"/>
        <v>-</v>
      </c>
      <c r="AL14" s="151" t="str">
        <f t="shared" si="12"/>
        <v>-</v>
      </c>
      <c r="AM14" s="151" t="str">
        <f t="shared" si="12"/>
        <v>-</v>
      </c>
      <c r="AO14" s="151" t="str">
        <f t="shared" si="13"/>
        <v>-</v>
      </c>
      <c r="AP14" s="151" t="str">
        <f t="shared" si="13"/>
        <v>-</v>
      </c>
      <c r="AQ14" s="151" t="str">
        <f t="shared" si="13"/>
        <v>-</v>
      </c>
      <c r="AR14" s="151" t="str">
        <f t="shared" si="13"/>
        <v>-</v>
      </c>
      <c r="AS14" s="151">
        <f t="shared" si="13"/>
        <v>1</v>
      </c>
      <c r="AT14" s="151" t="str">
        <f t="shared" si="13"/>
        <v>-</v>
      </c>
      <c r="AU14" s="151" t="str">
        <f t="shared" si="13"/>
        <v>-</v>
      </c>
      <c r="AV14" s="151" t="str">
        <f t="shared" si="13"/>
        <v>-</v>
      </c>
      <c r="AW14" s="151" t="str">
        <f t="shared" si="13"/>
        <v>-</v>
      </c>
      <c r="AX14" s="151" t="str">
        <f t="shared" si="13"/>
        <v>-</v>
      </c>
      <c r="AY14" s="151" t="str">
        <f t="shared" si="13"/>
        <v>-</v>
      </c>
      <c r="AZ14" s="151" t="str">
        <f t="shared" si="13"/>
        <v>-</v>
      </c>
      <c r="BB14" s="151" t="str">
        <f t="shared" si="14"/>
        <v>-</v>
      </c>
      <c r="BC14" s="151" t="str">
        <f t="shared" si="14"/>
        <v>-</v>
      </c>
      <c r="BD14" s="151" t="str">
        <f t="shared" si="14"/>
        <v>-</v>
      </c>
      <c r="BE14" s="151" t="str">
        <f t="shared" si="14"/>
        <v>-</v>
      </c>
      <c r="BF14" s="151" t="str">
        <f t="shared" si="14"/>
        <v>-</v>
      </c>
      <c r="BG14" s="151" t="str">
        <f t="shared" si="14"/>
        <v>-</v>
      </c>
      <c r="BH14" s="151" t="str">
        <f t="shared" si="14"/>
        <v>-</v>
      </c>
      <c r="BI14" s="151" t="str">
        <f t="shared" si="14"/>
        <v>-</v>
      </c>
      <c r="BJ14" s="151" t="str">
        <f t="shared" si="14"/>
        <v>-</v>
      </c>
      <c r="BK14" s="151" t="str">
        <f t="shared" si="14"/>
        <v>-</v>
      </c>
      <c r="BL14" s="151" t="str">
        <f t="shared" si="14"/>
        <v>-</v>
      </c>
      <c r="BM14" s="151" t="str">
        <f t="shared" si="14"/>
        <v>-</v>
      </c>
      <c r="BO14" s="151" t="str">
        <f t="shared" si="15"/>
        <v>-</v>
      </c>
      <c r="BP14" s="151" t="str">
        <f t="shared" si="15"/>
        <v>-</v>
      </c>
      <c r="BQ14" s="151" t="str">
        <f t="shared" si="15"/>
        <v>-</v>
      </c>
      <c r="BR14" s="151" t="str">
        <f t="shared" si="15"/>
        <v>-</v>
      </c>
      <c r="BS14" s="151" t="str">
        <f t="shared" si="15"/>
        <v>-</v>
      </c>
      <c r="BT14" s="151" t="str">
        <f t="shared" si="15"/>
        <v>-</v>
      </c>
      <c r="BU14" s="151" t="str">
        <f t="shared" si="15"/>
        <v>-</v>
      </c>
      <c r="BV14" s="151" t="str">
        <f t="shared" si="15"/>
        <v>-</v>
      </c>
      <c r="BW14" s="151" t="str">
        <f t="shared" si="15"/>
        <v>-</v>
      </c>
      <c r="BX14" s="151" t="str">
        <f t="shared" si="15"/>
        <v>-</v>
      </c>
      <c r="BY14" s="151" t="str">
        <f t="shared" si="15"/>
        <v>-</v>
      </c>
      <c r="BZ14" s="151" t="str">
        <f t="shared" si="15"/>
        <v>-</v>
      </c>
      <c r="CB14" s="151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51"/>
    </row>
    <row r="15" spans="1:91" ht="14.1" customHeight="1">
      <c r="A15" s="149">
        <v>7</v>
      </c>
      <c r="B15" s="135" t="s">
        <v>333</v>
      </c>
      <c r="C15" s="130">
        <v>7</v>
      </c>
      <c r="D15" s="130"/>
      <c r="E15" s="130"/>
      <c r="F15" s="130"/>
      <c r="G15" s="130"/>
      <c r="H15" s="150">
        <f t="shared" si="8"/>
        <v>51.851851851851848</v>
      </c>
      <c r="I15" s="135">
        <f t="shared" si="11"/>
        <v>108</v>
      </c>
      <c r="J15" s="135">
        <f t="shared" si="16"/>
        <v>56</v>
      </c>
      <c r="K15" s="135">
        <v>42</v>
      </c>
      <c r="L15" s="135"/>
      <c r="M15" s="135">
        <v>14</v>
      </c>
      <c r="N15" s="135">
        <v>52</v>
      </c>
      <c r="O15" s="135"/>
      <c r="P15" s="135"/>
      <c r="Q15" s="135"/>
      <c r="R15" s="135"/>
      <c r="S15" s="135"/>
      <c r="T15" s="135"/>
      <c r="U15" s="135">
        <v>4</v>
      </c>
      <c r="V15" s="135"/>
      <c r="W15" s="135"/>
      <c r="X15" s="135"/>
      <c r="Y15" s="135"/>
      <c r="Z15" s="135"/>
      <c r="AB15" s="151" t="str">
        <f t="shared" si="12"/>
        <v>-</v>
      </c>
      <c r="AC15" s="151" t="str">
        <f t="shared" si="12"/>
        <v>-</v>
      </c>
      <c r="AD15" s="151" t="str">
        <f t="shared" si="12"/>
        <v>-</v>
      </c>
      <c r="AE15" s="151" t="str">
        <f t="shared" si="12"/>
        <v>-</v>
      </c>
      <c r="AF15" s="151" t="str">
        <f t="shared" si="12"/>
        <v>-</v>
      </c>
      <c r="AG15" s="151" t="str">
        <f t="shared" si="12"/>
        <v>-</v>
      </c>
      <c r="AH15" s="151">
        <f t="shared" si="12"/>
        <v>1</v>
      </c>
      <c r="AI15" s="151" t="str">
        <f t="shared" si="12"/>
        <v>-</v>
      </c>
      <c r="AJ15" s="151" t="str">
        <f t="shared" si="12"/>
        <v>-</v>
      </c>
      <c r="AK15" s="151" t="str">
        <f t="shared" si="12"/>
        <v>-</v>
      </c>
      <c r="AL15" s="151" t="str">
        <f t="shared" si="12"/>
        <v>-</v>
      </c>
      <c r="AM15" s="151" t="str">
        <f t="shared" si="12"/>
        <v>-</v>
      </c>
      <c r="AO15" s="151" t="str">
        <f t="shared" si="13"/>
        <v>-</v>
      </c>
      <c r="AP15" s="151" t="str">
        <f t="shared" si="13"/>
        <v>-</v>
      </c>
      <c r="AQ15" s="151" t="str">
        <f t="shared" si="13"/>
        <v>-</v>
      </c>
      <c r="AR15" s="151" t="str">
        <f t="shared" si="13"/>
        <v>-</v>
      </c>
      <c r="AS15" s="151" t="str">
        <f t="shared" si="13"/>
        <v>-</v>
      </c>
      <c r="AT15" s="151" t="str">
        <f t="shared" si="13"/>
        <v>-</v>
      </c>
      <c r="AU15" s="151" t="str">
        <f t="shared" si="13"/>
        <v>-</v>
      </c>
      <c r="AV15" s="151" t="str">
        <f t="shared" si="13"/>
        <v>-</v>
      </c>
      <c r="AW15" s="151" t="str">
        <f t="shared" si="13"/>
        <v>-</v>
      </c>
      <c r="AX15" s="151" t="str">
        <f t="shared" si="13"/>
        <v>-</v>
      </c>
      <c r="AY15" s="151" t="str">
        <f t="shared" si="13"/>
        <v>-</v>
      </c>
      <c r="AZ15" s="151" t="str">
        <f t="shared" si="13"/>
        <v>-</v>
      </c>
      <c r="BB15" s="151" t="str">
        <f t="shared" si="14"/>
        <v>-</v>
      </c>
      <c r="BC15" s="151" t="str">
        <f t="shared" si="14"/>
        <v>-</v>
      </c>
      <c r="BD15" s="151" t="str">
        <f t="shared" si="14"/>
        <v>-</v>
      </c>
      <c r="BE15" s="151" t="str">
        <f t="shared" si="14"/>
        <v>-</v>
      </c>
      <c r="BF15" s="151" t="str">
        <f t="shared" si="14"/>
        <v>-</v>
      </c>
      <c r="BG15" s="151" t="str">
        <f t="shared" si="14"/>
        <v>-</v>
      </c>
      <c r="BH15" s="151" t="str">
        <f t="shared" si="14"/>
        <v>-</v>
      </c>
      <c r="BI15" s="151" t="str">
        <f t="shared" si="14"/>
        <v>-</v>
      </c>
      <c r="BJ15" s="151" t="str">
        <f t="shared" si="14"/>
        <v>-</v>
      </c>
      <c r="BK15" s="151" t="str">
        <f t="shared" si="14"/>
        <v>-</v>
      </c>
      <c r="BL15" s="151" t="str">
        <f t="shared" si="14"/>
        <v>-</v>
      </c>
      <c r="BM15" s="151" t="str">
        <f t="shared" si="14"/>
        <v>-</v>
      </c>
      <c r="BO15" s="151" t="str">
        <f t="shared" si="15"/>
        <v>-</v>
      </c>
      <c r="BP15" s="151" t="str">
        <f t="shared" si="15"/>
        <v>-</v>
      </c>
      <c r="BQ15" s="151" t="str">
        <f t="shared" si="15"/>
        <v>-</v>
      </c>
      <c r="BR15" s="151" t="str">
        <f t="shared" si="15"/>
        <v>-</v>
      </c>
      <c r="BS15" s="151" t="str">
        <f t="shared" si="15"/>
        <v>-</v>
      </c>
      <c r="BT15" s="151" t="str">
        <f t="shared" si="15"/>
        <v>-</v>
      </c>
      <c r="BU15" s="151" t="str">
        <f t="shared" si="15"/>
        <v>-</v>
      </c>
      <c r="BV15" s="151" t="str">
        <f t="shared" si="15"/>
        <v>-</v>
      </c>
      <c r="BW15" s="151" t="str">
        <f t="shared" si="15"/>
        <v>-</v>
      </c>
      <c r="BX15" s="151" t="str">
        <f t="shared" si="15"/>
        <v>-</v>
      </c>
      <c r="BY15" s="151" t="str">
        <f t="shared" si="15"/>
        <v>-</v>
      </c>
      <c r="BZ15" s="151" t="str">
        <f t="shared" si="15"/>
        <v>-</v>
      </c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</row>
    <row r="16" spans="1:91" ht="14.1" customHeight="1">
      <c r="A16" s="149">
        <v>8</v>
      </c>
      <c r="B16" s="135" t="s">
        <v>334</v>
      </c>
      <c r="C16" s="130">
        <v>9</v>
      </c>
      <c r="D16" s="130"/>
      <c r="E16" s="130"/>
      <c r="F16" s="130"/>
      <c r="G16" s="130"/>
      <c r="H16" s="150">
        <f t="shared" si="8"/>
        <v>33.333333333333329</v>
      </c>
      <c r="I16" s="135">
        <f t="shared" si="11"/>
        <v>108</v>
      </c>
      <c r="J16" s="135">
        <f t="shared" si="16"/>
        <v>36</v>
      </c>
      <c r="K16" s="135">
        <v>24</v>
      </c>
      <c r="L16" s="135"/>
      <c r="M16" s="135">
        <v>12</v>
      </c>
      <c r="N16" s="135">
        <v>72</v>
      </c>
      <c r="O16" s="135"/>
      <c r="P16" s="135"/>
      <c r="Q16" s="135"/>
      <c r="R16" s="135"/>
      <c r="S16" s="135"/>
      <c r="T16" s="135"/>
      <c r="U16" s="135"/>
      <c r="V16" s="135"/>
      <c r="W16" s="135">
        <v>3</v>
      </c>
      <c r="X16" s="135"/>
      <c r="Y16" s="135"/>
      <c r="Z16" s="135"/>
      <c r="AB16" s="151" t="str">
        <f t="shared" si="12"/>
        <v>-</v>
      </c>
      <c r="AC16" s="151" t="str">
        <f t="shared" si="12"/>
        <v>-</v>
      </c>
      <c r="AD16" s="151" t="str">
        <f t="shared" si="12"/>
        <v>-</v>
      </c>
      <c r="AE16" s="151" t="str">
        <f t="shared" si="12"/>
        <v>-</v>
      </c>
      <c r="AF16" s="151" t="str">
        <f t="shared" si="12"/>
        <v>-</v>
      </c>
      <c r="AG16" s="151" t="str">
        <f t="shared" si="12"/>
        <v>-</v>
      </c>
      <c r="AH16" s="151" t="str">
        <f t="shared" si="12"/>
        <v>-</v>
      </c>
      <c r="AI16" s="151" t="str">
        <f t="shared" si="12"/>
        <v>-</v>
      </c>
      <c r="AJ16" s="151">
        <f t="shared" si="12"/>
        <v>1</v>
      </c>
      <c r="AK16" s="151" t="str">
        <f t="shared" si="12"/>
        <v>-</v>
      </c>
      <c r="AL16" s="151" t="str">
        <f t="shared" si="12"/>
        <v>-</v>
      </c>
      <c r="AM16" s="151" t="str">
        <f t="shared" si="12"/>
        <v>-</v>
      </c>
      <c r="AO16" s="151" t="str">
        <f t="shared" si="13"/>
        <v>-</v>
      </c>
      <c r="AP16" s="151" t="str">
        <f t="shared" si="13"/>
        <v>-</v>
      </c>
      <c r="AQ16" s="151" t="str">
        <f t="shared" si="13"/>
        <v>-</v>
      </c>
      <c r="AR16" s="151" t="str">
        <f t="shared" si="13"/>
        <v>-</v>
      </c>
      <c r="AS16" s="151" t="str">
        <f t="shared" si="13"/>
        <v>-</v>
      </c>
      <c r="AT16" s="151" t="str">
        <f t="shared" si="13"/>
        <v>-</v>
      </c>
      <c r="AU16" s="151" t="str">
        <f t="shared" si="13"/>
        <v>-</v>
      </c>
      <c r="AV16" s="151" t="str">
        <f t="shared" si="13"/>
        <v>-</v>
      </c>
      <c r="AW16" s="151" t="str">
        <f t="shared" si="13"/>
        <v>-</v>
      </c>
      <c r="AX16" s="151" t="str">
        <f t="shared" si="13"/>
        <v>-</v>
      </c>
      <c r="AY16" s="151" t="str">
        <f t="shared" si="13"/>
        <v>-</v>
      </c>
      <c r="AZ16" s="151" t="str">
        <f t="shared" si="13"/>
        <v>-</v>
      </c>
      <c r="BB16" s="151" t="str">
        <f t="shared" si="14"/>
        <v>-</v>
      </c>
      <c r="BC16" s="151" t="str">
        <f t="shared" si="14"/>
        <v>-</v>
      </c>
      <c r="BD16" s="151" t="str">
        <f t="shared" si="14"/>
        <v>-</v>
      </c>
      <c r="BE16" s="151" t="str">
        <f t="shared" si="14"/>
        <v>-</v>
      </c>
      <c r="BF16" s="151" t="str">
        <f t="shared" si="14"/>
        <v>-</v>
      </c>
      <c r="BG16" s="151" t="str">
        <f t="shared" si="14"/>
        <v>-</v>
      </c>
      <c r="BH16" s="151" t="str">
        <f t="shared" si="14"/>
        <v>-</v>
      </c>
      <c r="BI16" s="151" t="str">
        <f t="shared" si="14"/>
        <v>-</v>
      </c>
      <c r="BJ16" s="151" t="str">
        <f t="shared" si="14"/>
        <v>-</v>
      </c>
      <c r="BK16" s="151" t="str">
        <f t="shared" si="14"/>
        <v>-</v>
      </c>
      <c r="BL16" s="151" t="str">
        <f t="shared" si="14"/>
        <v>-</v>
      </c>
      <c r="BM16" s="151" t="str">
        <f t="shared" si="14"/>
        <v>-</v>
      </c>
      <c r="BO16" s="151" t="str">
        <f t="shared" si="15"/>
        <v>-</v>
      </c>
      <c r="BP16" s="151" t="str">
        <f t="shared" si="15"/>
        <v>-</v>
      </c>
      <c r="BQ16" s="151" t="str">
        <f t="shared" si="15"/>
        <v>-</v>
      </c>
      <c r="BR16" s="151" t="str">
        <f t="shared" si="15"/>
        <v>-</v>
      </c>
      <c r="BS16" s="151" t="str">
        <f t="shared" si="15"/>
        <v>-</v>
      </c>
      <c r="BT16" s="151" t="str">
        <f t="shared" si="15"/>
        <v>-</v>
      </c>
      <c r="BU16" s="151" t="str">
        <f t="shared" si="15"/>
        <v>-</v>
      </c>
      <c r="BV16" s="151" t="str">
        <f t="shared" si="15"/>
        <v>-</v>
      </c>
      <c r="BW16" s="151" t="str">
        <f t="shared" si="15"/>
        <v>-</v>
      </c>
      <c r="BX16" s="151" t="str">
        <f t="shared" si="15"/>
        <v>-</v>
      </c>
      <c r="BY16" s="151" t="str">
        <f t="shared" si="15"/>
        <v>-</v>
      </c>
      <c r="BZ16" s="151" t="str">
        <f t="shared" si="15"/>
        <v>-</v>
      </c>
      <c r="CB16" s="151"/>
      <c r="CC16" s="151"/>
      <c r="CD16" s="151"/>
      <c r="CE16" s="151"/>
      <c r="CF16" s="151"/>
      <c r="CG16" s="151"/>
      <c r="CH16" s="151"/>
      <c r="CI16" s="151"/>
      <c r="CJ16" s="151"/>
      <c r="CK16" s="151"/>
      <c r="CL16" s="151"/>
      <c r="CM16" s="151"/>
    </row>
    <row r="17" spans="1:91">
      <c r="A17" s="152">
        <v>9</v>
      </c>
      <c r="B17" s="153" t="s">
        <v>335</v>
      </c>
      <c r="C17" s="130"/>
      <c r="D17" s="130">
        <v>2</v>
      </c>
      <c r="E17" s="130"/>
      <c r="F17" s="130"/>
      <c r="G17" s="130"/>
      <c r="H17" s="150">
        <f t="shared" si="8"/>
        <v>39.506172839506171</v>
      </c>
      <c r="I17" s="135">
        <f t="shared" si="11"/>
        <v>81</v>
      </c>
      <c r="J17" s="135">
        <f t="shared" si="16"/>
        <v>32</v>
      </c>
      <c r="K17" s="135">
        <v>24</v>
      </c>
      <c r="L17" s="135"/>
      <c r="M17" s="135">
        <v>8</v>
      </c>
      <c r="N17" s="135">
        <v>49</v>
      </c>
      <c r="O17" s="135"/>
      <c r="P17" s="135">
        <v>4</v>
      </c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B17" s="151" t="str">
        <f t="shared" si="12"/>
        <v>-</v>
      </c>
      <c r="AC17" s="151" t="str">
        <f t="shared" si="12"/>
        <v>-</v>
      </c>
      <c r="AD17" s="151" t="str">
        <f t="shared" si="12"/>
        <v>-</v>
      </c>
      <c r="AE17" s="151" t="str">
        <f t="shared" si="12"/>
        <v>-</v>
      </c>
      <c r="AF17" s="151" t="str">
        <f t="shared" si="12"/>
        <v>-</v>
      </c>
      <c r="AG17" s="151" t="str">
        <f t="shared" si="12"/>
        <v>-</v>
      </c>
      <c r="AH17" s="151" t="str">
        <f t="shared" si="12"/>
        <v>-</v>
      </c>
      <c r="AI17" s="151" t="str">
        <f t="shared" si="12"/>
        <v>-</v>
      </c>
      <c r="AJ17" s="151" t="str">
        <f t="shared" si="12"/>
        <v>-</v>
      </c>
      <c r="AK17" s="151" t="str">
        <f t="shared" si="12"/>
        <v>-</v>
      </c>
      <c r="AL17" s="151" t="str">
        <f t="shared" si="12"/>
        <v>-</v>
      </c>
      <c r="AM17" s="151" t="str">
        <f t="shared" si="12"/>
        <v>-</v>
      </c>
      <c r="AO17" s="151" t="str">
        <f t="shared" si="13"/>
        <v>-</v>
      </c>
      <c r="AP17" s="151">
        <f t="shared" si="13"/>
        <v>1</v>
      </c>
      <c r="AQ17" s="151" t="str">
        <f t="shared" si="13"/>
        <v>-</v>
      </c>
      <c r="AR17" s="151" t="str">
        <f t="shared" si="13"/>
        <v>-</v>
      </c>
      <c r="AS17" s="151" t="str">
        <f t="shared" si="13"/>
        <v>-</v>
      </c>
      <c r="AT17" s="151" t="str">
        <f t="shared" si="13"/>
        <v>-</v>
      </c>
      <c r="AU17" s="151" t="str">
        <f t="shared" si="13"/>
        <v>-</v>
      </c>
      <c r="AV17" s="151" t="str">
        <f t="shared" si="13"/>
        <v>-</v>
      </c>
      <c r="AW17" s="151" t="str">
        <f t="shared" si="13"/>
        <v>-</v>
      </c>
      <c r="AX17" s="151" t="str">
        <f t="shared" si="13"/>
        <v>-</v>
      </c>
      <c r="AY17" s="151" t="str">
        <f t="shared" si="13"/>
        <v>-</v>
      </c>
      <c r="AZ17" s="151" t="str">
        <f t="shared" si="13"/>
        <v>-</v>
      </c>
      <c r="BB17" s="151" t="str">
        <f t="shared" si="14"/>
        <v>-</v>
      </c>
      <c r="BC17" s="151" t="str">
        <f t="shared" si="14"/>
        <v>-</v>
      </c>
      <c r="BD17" s="151" t="str">
        <f t="shared" si="14"/>
        <v>-</v>
      </c>
      <c r="BE17" s="151" t="str">
        <f t="shared" si="14"/>
        <v>-</v>
      </c>
      <c r="BF17" s="151" t="str">
        <f t="shared" si="14"/>
        <v>-</v>
      </c>
      <c r="BG17" s="151" t="str">
        <f t="shared" si="14"/>
        <v>-</v>
      </c>
      <c r="BH17" s="151" t="str">
        <f t="shared" si="14"/>
        <v>-</v>
      </c>
      <c r="BI17" s="151" t="str">
        <f t="shared" si="14"/>
        <v>-</v>
      </c>
      <c r="BJ17" s="151" t="str">
        <f t="shared" si="14"/>
        <v>-</v>
      </c>
      <c r="BK17" s="151" t="str">
        <f t="shared" si="14"/>
        <v>-</v>
      </c>
      <c r="BL17" s="151" t="str">
        <f t="shared" si="14"/>
        <v>-</v>
      </c>
      <c r="BM17" s="151" t="str">
        <f t="shared" si="14"/>
        <v>-</v>
      </c>
      <c r="BO17" s="151" t="str">
        <f t="shared" si="15"/>
        <v>-</v>
      </c>
      <c r="BP17" s="151" t="str">
        <f t="shared" si="15"/>
        <v>-</v>
      </c>
      <c r="BQ17" s="151" t="str">
        <f t="shared" si="15"/>
        <v>-</v>
      </c>
      <c r="BR17" s="151" t="str">
        <f t="shared" si="15"/>
        <v>-</v>
      </c>
      <c r="BS17" s="151" t="str">
        <f t="shared" si="15"/>
        <v>-</v>
      </c>
      <c r="BT17" s="151" t="str">
        <f t="shared" si="15"/>
        <v>-</v>
      </c>
      <c r="BU17" s="151" t="str">
        <f t="shared" si="15"/>
        <v>-</v>
      </c>
      <c r="BV17" s="151" t="str">
        <f t="shared" si="15"/>
        <v>-</v>
      </c>
      <c r="BW17" s="151" t="str">
        <f t="shared" si="15"/>
        <v>-</v>
      </c>
      <c r="BX17" s="151" t="str">
        <f t="shared" si="15"/>
        <v>-</v>
      </c>
      <c r="BY17" s="151" t="str">
        <f t="shared" si="15"/>
        <v>-</v>
      </c>
      <c r="BZ17" s="151" t="str">
        <f t="shared" si="15"/>
        <v>-</v>
      </c>
      <c r="CB17" s="151"/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151"/>
    </row>
    <row r="18" spans="1:91" ht="14.1" customHeight="1">
      <c r="A18" s="154">
        <v>10</v>
      </c>
      <c r="B18" s="135" t="s">
        <v>336</v>
      </c>
      <c r="C18" s="130"/>
      <c r="D18" s="130">
        <v>8</v>
      </c>
      <c r="E18" s="130"/>
      <c r="F18" s="130"/>
      <c r="G18" s="130"/>
      <c r="H18" s="150">
        <f t="shared" si="8"/>
        <v>44.444444444444443</v>
      </c>
      <c r="I18" s="135">
        <f t="shared" si="11"/>
        <v>54</v>
      </c>
      <c r="J18" s="135">
        <f t="shared" si="16"/>
        <v>24</v>
      </c>
      <c r="K18" s="135">
        <v>16</v>
      </c>
      <c r="L18" s="135"/>
      <c r="M18" s="135">
        <v>8</v>
      </c>
      <c r="N18" s="135">
        <v>30</v>
      </c>
      <c r="O18" s="135"/>
      <c r="P18" s="135"/>
      <c r="Q18" s="135"/>
      <c r="R18" s="135"/>
      <c r="S18" s="135"/>
      <c r="T18" s="135"/>
      <c r="U18" s="135"/>
      <c r="V18" s="135">
        <v>3</v>
      </c>
      <c r="W18" s="135"/>
      <c r="X18" s="135"/>
      <c r="Y18" s="135"/>
      <c r="Z18" s="135"/>
      <c r="AB18" s="151" t="str">
        <f t="shared" si="12"/>
        <v>-</v>
      </c>
      <c r="AC18" s="151" t="str">
        <f t="shared" si="12"/>
        <v>-</v>
      </c>
      <c r="AD18" s="151" t="str">
        <f t="shared" si="12"/>
        <v>-</v>
      </c>
      <c r="AE18" s="151" t="str">
        <f t="shared" si="12"/>
        <v>-</v>
      </c>
      <c r="AF18" s="151" t="str">
        <f t="shared" si="12"/>
        <v>-</v>
      </c>
      <c r="AG18" s="151" t="str">
        <f t="shared" si="12"/>
        <v>-</v>
      </c>
      <c r="AH18" s="151" t="str">
        <f t="shared" si="12"/>
        <v>-</v>
      </c>
      <c r="AI18" s="151" t="str">
        <f t="shared" si="12"/>
        <v>-</v>
      </c>
      <c r="AJ18" s="151" t="str">
        <f t="shared" si="12"/>
        <v>-</v>
      </c>
      <c r="AK18" s="151" t="str">
        <f t="shared" si="12"/>
        <v>-</v>
      </c>
      <c r="AL18" s="151" t="str">
        <f t="shared" si="12"/>
        <v>-</v>
      </c>
      <c r="AM18" s="151" t="str">
        <f t="shared" si="12"/>
        <v>-</v>
      </c>
      <c r="AO18" s="151" t="str">
        <f t="shared" si="13"/>
        <v>-</v>
      </c>
      <c r="AP18" s="151" t="str">
        <f t="shared" si="13"/>
        <v>-</v>
      </c>
      <c r="AQ18" s="151" t="str">
        <f t="shared" si="13"/>
        <v>-</v>
      </c>
      <c r="AR18" s="151" t="str">
        <f t="shared" si="13"/>
        <v>-</v>
      </c>
      <c r="AS18" s="151" t="str">
        <f t="shared" si="13"/>
        <v>-</v>
      </c>
      <c r="AT18" s="151" t="str">
        <f t="shared" si="13"/>
        <v>-</v>
      </c>
      <c r="AU18" s="151" t="str">
        <f t="shared" si="13"/>
        <v>-</v>
      </c>
      <c r="AV18" s="151">
        <f t="shared" si="13"/>
        <v>1</v>
      </c>
      <c r="AW18" s="151" t="str">
        <f t="shared" si="13"/>
        <v>-</v>
      </c>
      <c r="AX18" s="151" t="str">
        <f t="shared" si="13"/>
        <v>-</v>
      </c>
      <c r="AY18" s="151" t="str">
        <f t="shared" si="13"/>
        <v>-</v>
      </c>
      <c r="AZ18" s="151" t="str">
        <f t="shared" si="13"/>
        <v>-</v>
      </c>
      <c r="BB18" s="151" t="str">
        <f t="shared" si="14"/>
        <v>-</v>
      </c>
      <c r="BC18" s="151" t="str">
        <f t="shared" si="14"/>
        <v>-</v>
      </c>
      <c r="BD18" s="151" t="str">
        <f t="shared" si="14"/>
        <v>-</v>
      </c>
      <c r="BE18" s="151" t="str">
        <f t="shared" si="14"/>
        <v>-</v>
      </c>
      <c r="BF18" s="151" t="str">
        <f t="shared" si="14"/>
        <v>-</v>
      </c>
      <c r="BG18" s="151" t="str">
        <f t="shared" si="14"/>
        <v>-</v>
      </c>
      <c r="BH18" s="151" t="str">
        <f t="shared" si="14"/>
        <v>-</v>
      </c>
      <c r="BI18" s="151" t="str">
        <f t="shared" si="14"/>
        <v>-</v>
      </c>
      <c r="BJ18" s="151" t="str">
        <f t="shared" si="14"/>
        <v>-</v>
      </c>
      <c r="BK18" s="151" t="str">
        <f t="shared" si="14"/>
        <v>-</v>
      </c>
      <c r="BL18" s="151" t="str">
        <f t="shared" si="14"/>
        <v>-</v>
      </c>
      <c r="BM18" s="151" t="str">
        <f t="shared" si="14"/>
        <v>-</v>
      </c>
      <c r="BO18" s="151" t="str">
        <f t="shared" si="15"/>
        <v>-</v>
      </c>
      <c r="BP18" s="151" t="str">
        <f t="shared" si="15"/>
        <v>-</v>
      </c>
      <c r="BQ18" s="151" t="str">
        <f t="shared" si="15"/>
        <v>-</v>
      </c>
      <c r="BR18" s="151" t="str">
        <f t="shared" si="15"/>
        <v>-</v>
      </c>
      <c r="BS18" s="151" t="str">
        <f t="shared" si="15"/>
        <v>-</v>
      </c>
      <c r="BT18" s="151" t="str">
        <f t="shared" si="15"/>
        <v>-</v>
      </c>
      <c r="BU18" s="151" t="str">
        <f t="shared" si="15"/>
        <v>-</v>
      </c>
      <c r="BV18" s="151" t="str">
        <f t="shared" si="15"/>
        <v>-</v>
      </c>
      <c r="BW18" s="151" t="str">
        <f t="shared" si="15"/>
        <v>-</v>
      </c>
      <c r="BX18" s="151" t="str">
        <f t="shared" si="15"/>
        <v>-</v>
      </c>
      <c r="BY18" s="151" t="str">
        <f t="shared" si="15"/>
        <v>-</v>
      </c>
      <c r="BZ18" s="151" t="str">
        <f t="shared" si="15"/>
        <v>-</v>
      </c>
      <c r="CB18" s="151"/>
      <c r="CC18" s="151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</row>
    <row r="19" spans="1:91" ht="14.1" customHeight="1">
      <c r="A19" s="154">
        <v>11</v>
      </c>
      <c r="B19" s="135" t="s">
        <v>337</v>
      </c>
      <c r="C19" s="130">
        <v>4</v>
      </c>
      <c r="D19" s="130" t="s">
        <v>338</v>
      </c>
      <c r="E19" s="130"/>
      <c r="F19" s="130"/>
      <c r="G19" s="130"/>
      <c r="H19" s="150">
        <f t="shared" si="8"/>
        <v>48.76543209876543</v>
      </c>
      <c r="I19" s="135">
        <f t="shared" si="11"/>
        <v>324</v>
      </c>
      <c r="J19" s="135">
        <f t="shared" si="16"/>
        <v>158</v>
      </c>
      <c r="K19" s="135"/>
      <c r="L19" s="135"/>
      <c r="M19" s="135">
        <v>158</v>
      </c>
      <c r="N19" s="135">
        <v>166</v>
      </c>
      <c r="O19" s="135">
        <v>3</v>
      </c>
      <c r="P19" s="135">
        <v>3</v>
      </c>
      <c r="Q19" s="135">
        <v>3</v>
      </c>
      <c r="R19" s="135">
        <v>4</v>
      </c>
      <c r="S19" s="135"/>
      <c r="T19" s="135"/>
      <c r="U19" s="135"/>
      <c r="V19" s="135"/>
      <c r="W19" s="135"/>
      <c r="X19" s="135"/>
      <c r="Y19" s="135"/>
      <c r="Z19" s="135"/>
      <c r="AB19" s="151" t="str">
        <f t="shared" si="12"/>
        <v>-</v>
      </c>
      <c r="AC19" s="151" t="str">
        <f t="shared" si="12"/>
        <v>-</v>
      </c>
      <c r="AD19" s="151" t="str">
        <f t="shared" si="12"/>
        <v>-</v>
      </c>
      <c r="AE19" s="151">
        <f t="shared" si="12"/>
        <v>1</v>
      </c>
      <c r="AF19" s="151" t="str">
        <f t="shared" si="12"/>
        <v>-</v>
      </c>
      <c r="AG19" s="151" t="str">
        <f t="shared" si="12"/>
        <v>-</v>
      </c>
      <c r="AH19" s="151" t="str">
        <f t="shared" si="12"/>
        <v>-</v>
      </c>
      <c r="AI19" s="151" t="str">
        <f t="shared" si="12"/>
        <v>-</v>
      </c>
      <c r="AJ19" s="151" t="str">
        <f t="shared" si="12"/>
        <v>-</v>
      </c>
      <c r="AK19" s="151" t="str">
        <f t="shared" si="12"/>
        <v>-</v>
      </c>
      <c r="AL19" s="151" t="str">
        <f t="shared" si="12"/>
        <v>-</v>
      </c>
      <c r="AM19" s="151" t="str">
        <f t="shared" si="12"/>
        <v>-</v>
      </c>
      <c r="AO19" s="151">
        <f t="shared" si="13"/>
        <v>1</v>
      </c>
      <c r="AP19" s="151">
        <f t="shared" si="13"/>
        <v>1</v>
      </c>
      <c r="AQ19" s="151">
        <f t="shared" si="13"/>
        <v>1</v>
      </c>
      <c r="AR19" s="151" t="str">
        <f t="shared" si="13"/>
        <v>-</v>
      </c>
      <c r="AS19" s="151" t="str">
        <f t="shared" si="13"/>
        <v>-</v>
      </c>
      <c r="AT19" s="151" t="str">
        <f t="shared" si="13"/>
        <v>-</v>
      </c>
      <c r="AU19" s="151" t="str">
        <f t="shared" si="13"/>
        <v>-</v>
      </c>
      <c r="AV19" s="151" t="str">
        <f t="shared" si="13"/>
        <v>-</v>
      </c>
      <c r="AW19" s="151" t="str">
        <f t="shared" si="13"/>
        <v>-</v>
      </c>
      <c r="AX19" s="151" t="str">
        <f t="shared" si="13"/>
        <v>-</v>
      </c>
      <c r="AY19" s="151" t="str">
        <f t="shared" si="13"/>
        <v>-</v>
      </c>
      <c r="AZ19" s="151" t="str">
        <f t="shared" si="13"/>
        <v>-</v>
      </c>
      <c r="BB19" s="151" t="str">
        <f t="shared" si="14"/>
        <v>-</v>
      </c>
      <c r="BC19" s="151" t="str">
        <f t="shared" si="14"/>
        <v>-</v>
      </c>
      <c r="BD19" s="151" t="str">
        <f t="shared" si="14"/>
        <v>-</v>
      </c>
      <c r="BE19" s="151" t="str">
        <f t="shared" si="14"/>
        <v>-</v>
      </c>
      <c r="BF19" s="151" t="str">
        <f t="shared" si="14"/>
        <v>-</v>
      </c>
      <c r="BG19" s="151" t="str">
        <f t="shared" si="14"/>
        <v>-</v>
      </c>
      <c r="BH19" s="151" t="str">
        <f t="shared" si="14"/>
        <v>-</v>
      </c>
      <c r="BI19" s="151" t="str">
        <f t="shared" si="14"/>
        <v>-</v>
      </c>
      <c r="BJ19" s="151" t="str">
        <f t="shared" si="14"/>
        <v>-</v>
      </c>
      <c r="BK19" s="151" t="str">
        <f t="shared" si="14"/>
        <v>-</v>
      </c>
      <c r="BL19" s="151" t="str">
        <f t="shared" si="14"/>
        <v>-</v>
      </c>
      <c r="BM19" s="151" t="str">
        <f t="shared" si="14"/>
        <v>-</v>
      </c>
      <c r="BO19" s="151" t="str">
        <f t="shared" si="15"/>
        <v>-</v>
      </c>
      <c r="BP19" s="151" t="str">
        <f t="shared" si="15"/>
        <v>-</v>
      </c>
      <c r="BQ19" s="151" t="str">
        <f t="shared" si="15"/>
        <v>-</v>
      </c>
      <c r="BR19" s="151" t="str">
        <f t="shared" si="15"/>
        <v>-</v>
      </c>
      <c r="BS19" s="151" t="str">
        <f t="shared" si="15"/>
        <v>-</v>
      </c>
      <c r="BT19" s="151" t="str">
        <f t="shared" si="15"/>
        <v>-</v>
      </c>
      <c r="BU19" s="151" t="str">
        <f t="shared" si="15"/>
        <v>-</v>
      </c>
      <c r="BV19" s="151" t="str">
        <f t="shared" si="15"/>
        <v>-</v>
      </c>
      <c r="BW19" s="151" t="str">
        <f t="shared" si="15"/>
        <v>-</v>
      </c>
      <c r="BX19" s="151" t="str">
        <f t="shared" si="15"/>
        <v>-</v>
      </c>
      <c r="BY19" s="151" t="str">
        <f t="shared" si="15"/>
        <v>-</v>
      </c>
      <c r="BZ19" s="151" t="str">
        <f t="shared" si="15"/>
        <v>-</v>
      </c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</row>
    <row r="20" spans="1:91" ht="14.1" customHeight="1">
      <c r="A20" s="154">
        <v>12</v>
      </c>
      <c r="B20" s="135" t="s">
        <v>339</v>
      </c>
      <c r="C20" s="130"/>
      <c r="D20" s="130" t="s">
        <v>340</v>
      </c>
      <c r="E20" s="130"/>
      <c r="F20" s="130"/>
      <c r="G20" s="130"/>
      <c r="H20" s="150">
        <f t="shared" si="8"/>
        <v>62.962962962962962</v>
      </c>
      <c r="I20" s="135">
        <f t="shared" si="11"/>
        <v>324</v>
      </c>
      <c r="J20" s="135">
        <f t="shared" si="16"/>
        <v>204</v>
      </c>
      <c r="K20" s="135"/>
      <c r="L20" s="135"/>
      <c r="M20" s="135">
        <v>204</v>
      </c>
      <c r="N20" s="135">
        <v>120</v>
      </c>
      <c r="O20" s="135">
        <v>2</v>
      </c>
      <c r="P20" s="135">
        <v>2</v>
      </c>
      <c r="Q20" s="135">
        <v>2</v>
      </c>
      <c r="R20" s="135">
        <v>2</v>
      </c>
      <c r="S20" s="135">
        <v>2</v>
      </c>
      <c r="T20" s="135">
        <v>2</v>
      </c>
      <c r="U20" s="135">
        <v>2</v>
      </c>
      <c r="V20" s="135">
        <v>2</v>
      </c>
      <c r="W20" s="135">
        <v>2</v>
      </c>
      <c r="X20" s="135"/>
      <c r="Y20" s="135"/>
      <c r="Z20" s="135"/>
      <c r="AB20" s="151" t="str">
        <f t="shared" si="12"/>
        <v>-</v>
      </c>
      <c r="AC20" s="151" t="str">
        <f t="shared" si="12"/>
        <v>-</v>
      </c>
      <c r="AD20" s="151" t="str">
        <f t="shared" si="12"/>
        <v>-</v>
      </c>
      <c r="AE20" s="151" t="str">
        <f t="shared" si="12"/>
        <v>-</v>
      </c>
      <c r="AF20" s="151" t="str">
        <f t="shared" si="12"/>
        <v>-</v>
      </c>
      <c r="AG20" s="151" t="str">
        <f t="shared" si="12"/>
        <v>-</v>
      </c>
      <c r="AH20" s="151" t="str">
        <f t="shared" si="12"/>
        <v>-</v>
      </c>
      <c r="AI20" s="151" t="str">
        <f t="shared" si="12"/>
        <v>-</v>
      </c>
      <c r="AJ20" s="151" t="str">
        <f t="shared" si="12"/>
        <v>-</v>
      </c>
      <c r="AK20" s="151" t="str">
        <f t="shared" si="12"/>
        <v>-</v>
      </c>
      <c r="AL20" s="151" t="str">
        <f t="shared" si="12"/>
        <v>-</v>
      </c>
      <c r="AM20" s="151" t="str">
        <f t="shared" si="12"/>
        <v>-</v>
      </c>
      <c r="AO20" s="151" t="str">
        <f t="shared" si="13"/>
        <v>-</v>
      </c>
      <c r="AP20" s="151" t="str">
        <f t="shared" si="13"/>
        <v>-</v>
      </c>
      <c r="AQ20" s="151">
        <f t="shared" si="13"/>
        <v>1</v>
      </c>
      <c r="AR20" s="151" t="str">
        <f t="shared" si="13"/>
        <v>-</v>
      </c>
      <c r="AS20" s="151" t="str">
        <f t="shared" si="13"/>
        <v>-</v>
      </c>
      <c r="AT20" s="151">
        <f t="shared" si="13"/>
        <v>1</v>
      </c>
      <c r="AU20" s="151" t="str">
        <f t="shared" si="13"/>
        <v>-</v>
      </c>
      <c r="AV20" s="151" t="str">
        <f t="shared" si="13"/>
        <v>-</v>
      </c>
      <c r="AW20" s="151">
        <f t="shared" si="13"/>
        <v>1</v>
      </c>
      <c r="AX20" s="151" t="str">
        <f t="shared" si="13"/>
        <v>-</v>
      </c>
      <c r="AY20" s="151" t="str">
        <f t="shared" si="13"/>
        <v>-</v>
      </c>
      <c r="AZ20" s="151" t="str">
        <f t="shared" si="13"/>
        <v>-</v>
      </c>
      <c r="BB20" s="151" t="str">
        <f t="shared" si="14"/>
        <v>-</v>
      </c>
      <c r="BC20" s="151" t="str">
        <f t="shared" si="14"/>
        <v>-</v>
      </c>
      <c r="BD20" s="151" t="str">
        <f t="shared" si="14"/>
        <v>-</v>
      </c>
      <c r="BE20" s="151" t="str">
        <f t="shared" si="14"/>
        <v>-</v>
      </c>
      <c r="BF20" s="151" t="str">
        <f t="shared" si="14"/>
        <v>-</v>
      </c>
      <c r="BG20" s="151" t="str">
        <f t="shared" si="14"/>
        <v>-</v>
      </c>
      <c r="BH20" s="151" t="str">
        <f t="shared" si="14"/>
        <v>-</v>
      </c>
      <c r="BI20" s="151" t="str">
        <f t="shared" si="14"/>
        <v>-</v>
      </c>
      <c r="BJ20" s="151" t="str">
        <f t="shared" si="14"/>
        <v>-</v>
      </c>
      <c r="BK20" s="151" t="str">
        <f t="shared" si="14"/>
        <v>-</v>
      </c>
      <c r="BL20" s="151" t="str">
        <f t="shared" si="14"/>
        <v>-</v>
      </c>
      <c r="BM20" s="151" t="str">
        <f t="shared" si="14"/>
        <v>-</v>
      </c>
      <c r="BO20" s="151" t="str">
        <f t="shared" si="15"/>
        <v>-</v>
      </c>
      <c r="BP20" s="151" t="str">
        <f t="shared" si="15"/>
        <v>-</v>
      </c>
      <c r="BQ20" s="151" t="str">
        <f t="shared" si="15"/>
        <v>-</v>
      </c>
      <c r="BR20" s="151" t="str">
        <f t="shared" si="15"/>
        <v>-</v>
      </c>
      <c r="BS20" s="151" t="str">
        <f t="shared" si="15"/>
        <v>-</v>
      </c>
      <c r="BT20" s="151" t="str">
        <f t="shared" si="15"/>
        <v>-</v>
      </c>
      <c r="BU20" s="151" t="str">
        <f t="shared" si="15"/>
        <v>-</v>
      </c>
      <c r="BV20" s="151" t="str">
        <f t="shared" si="15"/>
        <v>-</v>
      </c>
      <c r="BW20" s="151" t="str">
        <f t="shared" si="15"/>
        <v>-</v>
      </c>
      <c r="BX20" s="151" t="str">
        <f t="shared" si="15"/>
        <v>-</v>
      </c>
      <c r="BY20" s="151" t="str">
        <f t="shared" si="15"/>
        <v>-</v>
      </c>
      <c r="BZ20" s="151" t="str">
        <f t="shared" si="15"/>
        <v>-</v>
      </c>
      <c r="CB20" s="151"/>
      <c r="CC20" s="151"/>
      <c r="CD20" s="151"/>
      <c r="CE20" s="151"/>
      <c r="CF20" s="151"/>
      <c r="CG20" s="151"/>
      <c r="CH20" s="151"/>
      <c r="CI20" s="151"/>
      <c r="CJ20" s="151"/>
      <c r="CK20" s="151"/>
      <c r="CL20" s="151"/>
      <c r="CM20" s="151"/>
    </row>
    <row r="21" spans="1:91" ht="14.1" customHeight="1">
      <c r="A21" s="137">
        <v>2</v>
      </c>
      <c r="B21" s="137" t="s">
        <v>341</v>
      </c>
      <c r="C21" s="137"/>
      <c r="D21" s="137"/>
      <c r="E21" s="137"/>
      <c r="F21" s="137"/>
      <c r="G21" s="137"/>
      <c r="H21" s="155">
        <f t="shared" si="8"/>
        <v>54.739485247959827</v>
      </c>
      <c r="I21" s="137">
        <f t="shared" ref="I21:Z21" si="17">SUM(I22:I31)</f>
        <v>1593</v>
      </c>
      <c r="J21" s="137">
        <f t="shared" si="17"/>
        <v>872</v>
      </c>
      <c r="K21" s="137">
        <f t="shared" si="17"/>
        <v>430</v>
      </c>
      <c r="L21" s="137">
        <f t="shared" si="17"/>
        <v>168</v>
      </c>
      <c r="M21" s="137">
        <f t="shared" si="17"/>
        <v>274</v>
      </c>
      <c r="N21" s="137">
        <f t="shared" si="17"/>
        <v>721</v>
      </c>
      <c r="O21" s="137">
        <f t="shared" si="17"/>
        <v>13</v>
      </c>
      <c r="P21" s="137">
        <f t="shared" si="17"/>
        <v>12</v>
      </c>
      <c r="Q21" s="137">
        <f t="shared" si="17"/>
        <v>17</v>
      </c>
      <c r="R21" s="137">
        <f t="shared" si="17"/>
        <v>17</v>
      </c>
      <c r="S21" s="137">
        <f t="shared" si="17"/>
        <v>9</v>
      </c>
      <c r="T21" s="137">
        <f t="shared" si="17"/>
        <v>2</v>
      </c>
      <c r="U21" s="137">
        <f t="shared" si="17"/>
        <v>0</v>
      </c>
      <c r="V21" s="137">
        <f t="shared" si="17"/>
        <v>3</v>
      </c>
      <c r="W21" s="137">
        <f t="shared" si="17"/>
        <v>0</v>
      </c>
      <c r="X21" s="137">
        <f t="shared" si="17"/>
        <v>0</v>
      </c>
      <c r="Y21" s="137">
        <f t="shared" si="17"/>
        <v>4</v>
      </c>
      <c r="Z21" s="137">
        <f t="shared" si="17"/>
        <v>0</v>
      </c>
      <c r="AB21" s="156">
        <f t="shared" ref="AB21:CM21" si="18">SUM(AB22:AB31)</f>
        <v>2</v>
      </c>
      <c r="AC21" s="156">
        <f t="shared" si="18"/>
        <v>1</v>
      </c>
      <c r="AD21" s="156">
        <f t="shared" si="18"/>
        <v>3</v>
      </c>
      <c r="AE21" s="156">
        <f t="shared" si="18"/>
        <v>2</v>
      </c>
      <c r="AF21" s="156">
        <f t="shared" si="18"/>
        <v>0</v>
      </c>
      <c r="AG21" s="156">
        <f t="shared" si="18"/>
        <v>0</v>
      </c>
      <c r="AH21" s="156">
        <f t="shared" si="18"/>
        <v>0</v>
      </c>
      <c r="AI21" s="156">
        <f t="shared" si="18"/>
        <v>0</v>
      </c>
      <c r="AJ21" s="156">
        <f t="shared" si="18"/>
        <v>0</v>
      </c>
      <c r="AK21" s="156">
        <f t="shared" si="18"/>
        <v>0</v>
      </c>
      <c r="AL21" s="156">
        <f t="shared" si="18"/>
        <v>1</v>
      </c>
      <c r="AM21" s="156">
        <f t="shared" si="18"/>
        <v>0</v>
      </c>
      <c r="AO21" s="156">
        <f t="shared" si="18"/>
        <v>1</v>
      </c>
      <c r="AP21" s="156">
        <f t="shared" si="18"/>
        <v>0</v>
      </c>
      <c r="AQ21" s="156">
        <f t="shared" si="18"/>
        <v>1</v>
      </c>
      <c r="AR21" s="156">
        <f t="shared" si="18"/>
        <v>2</v>
      </c>
      <c r="AS21" s="156">
        <f t="shared" si="18"/>
        <v>2</v>
      </c>
      <c r="AT21" s="156">
        <f t="shared" si="18"/>
        <v>1</v>
      </c>
      <c r="AU21" s="156">
        <f t="shared" si="18"/>
        <v>0</v>
      </c>
      <c r="AV21" s="156">
        <f t="shared" si="18"/>
        <v>1</v>
      </c>
      <c r="AW21" s="156">
        <f t="shared" si="18"/>
        <v>0</v>
      </c>
      <c r="AX21" s="156">
        <f t="shared" si="18"/>
        <v>0</v>
      </c>
      <c r="AY21" s="156">
        <f t="shared" si="18"/>
        <v>0</v>
      </c>
      <c r="AZ21" s="156">
        <f t="shared" si="18"/>
        <v>0</v>
      </c>
      <c r="BB21" s="156">
        <f t="shared" si="18"/>
        <v>0</v>
      </c>
      <c r="BC21" s="156">
        <f t="shared" si="18"/>
        <v>0</v>
      </c>
      <c r="BD21" s="156">
        <f t="shared" si="18"/>
        <v>0</v>
      </c>
      <c r="BE21" s="156">
        <f t="shared" si="18"/>
        <v>0</v>
      </c>
      <c r="BF21" s="156">
        <f t="shared" si="18"/>
        <v>0</v>
      </c>
      <c r="BG21" s="156">
        <f t="shared" si="18"/>
        <v>0</v>
      </c>
      <c r="BH21" s="156">
        <f t="shared" si="18"/>
        <v>0</v>
      </c>
      <c r="BI21" s="156">
        <f t="shared" si="18"/>
        <v>0</v>
      </c>
      <c r="BJ21" s="156">
        <f t="shared" si="18"/>
        <v>0</v>
      </c>
      <c r="BK21" s="156">
        <f t="shared" si="18"/>
        <v>0</v>
      </c>
      <c r="BL21" s="156">
        <f t="shared" si="18"/>
        <v>0</v>
      </c>
      <c r="BM21" s="156">
        <f t="shared" si="18"/>
        <v>0</v>
      </c>
      <c r="BO21" s="156">
        <f t="shared" si="18"/>
        <v>0</v>
      </c>
      <c r="BP21" s="156">
        <f t="shared" si="18"/>
        <v>0</v>
      </c>
      <c r="BQ21" s="156">
        <f t="shared" si="18"/>
        <v>0</v>
      </c>
      <c r="BR21" s="156">
        <f t="shared" si="18"/>
        <v>0</v>
      </c>
      <c r="BS21" s="156">
        <f t="shared" si="18"/>
        <v>0</v>
      </c>
      <c r="BT21" s="156">
        <f t="shared" si="18"/>
        <v>0</v>
      </c>
      <c r="BU21" s="156">
        <f t="shared" si="18"/>
        <v>0</v>
      </c>
      <c r="BV21" s="156">
        <f t="shared" si="18"/>
        <v>0</v>
      </c>
      <c r="BW21" s="156">
        <f t="shared" si="18"/>
        <v>0</v>
      </c>
      <c r="BX21" s="156">
        <f t="shared" si="18"/>
        <v>0</v>
      </c>
      <c r="BY21" s="156">
        <f t="shared" si="18"/>
        <v>0</v>
      </c>
      <c r="BZ21" s="156">
        <f t="shared" si="18"/>
        <v>0</v>
      </c>
      <c r="CB21" s="156">
        <f t="shared" si="18"/>
        <v>0</v>
      </c>
      <c r="CC21" s="156">
        <f t="shared" si="18"/>
        <v>0</v>
      </c>
      <c r="CD21" s="156">
        <f t="shared" si="18"/>
        <v>5</v>
      </c>
      <c r="CE21" s="156">
        <f t="shared" si="18"/>
        <v>5</v>
      </c>
      <c r="CF21" s="156">
        <f t="shared" si="18"/>
        <v>0</v>
      </c>
      <c r="CG21" s="156">
        <f t="shared" si="18"/>
        <v>0</v>
      </c>
      <c r="CH21" s="156">
        <f t="shared" si="18"/>
        <v>0</v>
      </c>
      <c r="CI21" s="156">
        <f t="shared" si="18"/>
        <v>0</v>
      </c>
      <c r="CJ21" s="156">
        <f t="shared" si="18"/>
        <v>0</v>
      </c>
      <c r="CK21" s="156">
        <f t="shared" si="18"/>
        <v>0</v>
      </c>
      <c r="CL21" s="156">
        <f t="shared" si="18"/>
        <v>0</v>
      </c>
      <c r="CM21" s="156">
        <f t="shared" si="18"/>
        <v>0</v>
      </c>
    </row>
    <row r="22" spans="1:91" ht="14.1" customHeight="1">
      <c r="A22" s="157">
        <v>1</v>
      </c>
      <c r="B22" s="135" t="s">
        <v>342</v>
      </c>
      <c r="C22" s="158" t="s">
        <v>343</v>
      </c>
      <c r="D22" s="130">
        <v>5</v>
      </c>
      <c r="E22" s="130"/>
      <c r="F22" s="130"/>
      <c r="G22" s="130"/>
      <c r="H22" s="150">
        <f t="shared" si="8"/>
        <v>56.56565656565656</v>
      </c>
      <c r="I22" s="135">
        <f t="shared" ref="I22:I31" si="19">J22+N22</f>
        <v>594</v>
      </c>
      <c r="J22" s="135">
        <f t="shared" ref="J22:J31" si="20">O22*O$6+P22*P$6+Q22*Q$6+R22*R$6+S22*S$6+T22*T$6+U22*U$6+V22*V$6+W22*W$6+X22*X$6+Y22*Y$6+Z22*Z$6</f>
        <v>336</v>
      </c>
      <c r="K22" s="135">
        <v>146</v>
      </c>
      <c r="L22" s="135"/>
      <c r="M22" s="135">
        <v>190</v>
      </c>
      <c r="N22" s="135">
        <v>258</v>
      </c>
      <c r="O22" s="135">
        <v>6</v>
      </c>
      <c r="P22" s="135">
        <v>6</v>
      </c>
      <c r="Q22" s="135">
        <v>6</v>
      </c>
      <c r="R22" s="135">
        <v>6</v>
      </c>
      <c r="S22" s="135">
        <v>6</v>
      </c>
      <c r="T22" s="135"/>
      <c r="U22" s="135"/>
      <c r="V22" s="135"/>
      <c r="W22" s="135"/>
      <c r="X22" s="135"/>
      <c r="Y22" s="135"/>
      <c r="Z22" s="135"/>
      <c r="AB22" s="159">
        <f t="shared" ref="AB22:AM31" si="21">IF(ISERROR(SEARCH(AB$7,$C22,1)),"-",IF(COUNTIF($C22,AB$7)=1,1,IF(ISERROR(SEARCH(CONCATENATE(AB$7,","),$C22,1)),IF(ISERROR(SEARCH(CONCATENATE(",",AB$7),$C22,1)),"-",1),1)))</f>
        <v>1</v>
      </c>
      <c r="AC22" s="159">
        <f t="shared" si="21"/>
        <v>1</v>
      </c>
      <c r="AD22" s="159">
        <f t="shared" si="21"/>
        <v>1</v>
      </c>
      <c r="AE22" s="159">
        <f t="shared" si="21"/>
        <v>1</v>
      </c>
      <c r="AF22" s="159" t="str">
        <f t="shared" si="21"/>
        <v>-</v>
      </c>
      <c r="AG22" s="159" t="str">
        <f t="shared" si="21"/>
        <v>-</v>
      </c>
      <c r="AH22" s="159" t="str">
        <f t="shared" si="21"/>
        <v>-</v>
      </c>
      <c r="AI22" s="159" t="str">
        <f t="shared" si="21"/>
        <v>-</v>
      </c>
      <c r="AJ22" s="159" t="str">
        <f t="shared" si="21"/>
        <v>-</v>
      </c>
      <c r="AK22" s="159" t="str">
        <f t="shared" si="21"/>
        <v>-</v>
      </c>
      <c r="AL22" s="159" t="str">
        <f t="shared" si="21"/>
        <v>-</v>
      </c>
      <c r="AM22" s="159" t="str">
        <f t="shared" si="21"/>
        <v>-</v>
      </c>
      <c r="AO22" s="151" t="str">
        <f t="shared" ref="AO22:AZ31" si="22">IF(ISERROR(SEARCH(AO$7,$D22,1)),"-",IF(COUNTIF($D22,AO$7)=1,1,IF(ISERROR(SEARCH(CONCATENATE(AO$7,","),$D22,1)),IF(ISERROR(SEARCH(CONCATENATE(",",AO$7),$D22,1)),"-",1),1)))</f>
        <v>-</v>
      </c>
      <c r="AP22" s="151" t="str">
        <f t="shared" si="22"/>
        <v>-</v>
      </c>
      <c r="AQ22" s="151" t="str">
        <f t="shared" si="22"/>
        <v>-</v>
      </c>
      <c r="AR22" s="151" t="str">
        <f t="shared" si="22"/>
        <v>-</v>
      </c>
      <c r="AS22" s="151">
        <f t="shared" si="22"/>
        <v>1</v>
      </c>
      <c r="AT22" s="151" t="str">
        <f t="shared" si="22"/>
        <v>-</v>
      </c>
      <c r="AU22" s="151" t="str">
        <f t="shared" si="22"/>
        <v>-</v>
      </c>
      <c r="AV22" s="151" t="str">
        <f t="shared" si="22"/>
        <v>-</v>
      </c>
      <c r="AW22" s="151" t="str">
        <f t="shared" si="22"/>
        <v>-</v>
      </c>
      <c r="AX22" s="151" t="str">
        <f t="shared" si="22"/>
        <v>-</v>
      </c>
      <c r="AY22" s="151" t="str">
        <f t="shared" si="22"/>
        <v>-</v>
      </c>
      <c r="AZ22" s="151" t="str">
        <f t="shared" si="22"/>
        <v>-</v>
      </c>
      <c r="BB22" s="151" t="str">
        <f t="shared" ref="BB22:BM31" si="23">IF(ISERROR(SEARCH(BB$7,$E22,1)),"-",IF(COUNTIF($E22,BB$7)=1,1,IF(ISERROR(SEARCH(CONCATENATE(BB$7,","),$E22,1)),IF(ISERROR(SEARCH(CONCATENATE(",",BB$7),$E22,1)),"-",1),1)))</f>
        <v>-</v>
      </c>
      <c r="BC22" s="151" t="str">
        <f t="shared" si="23"/>
        <v>-</v>
      </c>
      <c r="BD22" s="151" t="str">
        <f t="shared" si="23"/>
        <v>-</v>
      </c>
      <c r="BE22" s="151" t="str">
        <f t="shared" si="23"/>
        <v>-</v>
      </c>
      <c r="BF22" s="151" t="str">
        <f t="shared" si="23"/>
        <v>-</v>
      </c>
      <c r="BG22" s="151" t="str">
        <f t="shared" si="23"/>
        <v>-</v>
      </c>
      <c r="BH22" s="151" t="str">
        <f t="shared" si="23"/>
        <v>-</v>
      </c>
      <c r="BI22" s="151" t="str">
        <f t="shared" si="23"/>
        <v>-</v>
      </c>
      <c r="BJ22" s="151" t="str">
        <f t="shared" si="23"/>
        <v>-</v>
      </c>
      <c r="BK22" s="151" t="str">
        <f t="shared" si="23"/>
        <v>-</v>
      </c>
      <c r="BL22" s="151" t="str">
        <f t="shared" si="23"/>
        <v>-</v>
      </c>
      <c r="BM22" s="151" t="str">
        <f t="shared" si="23"/>
        <v>-</v>
      </c>
      <c r="BO22" s="151" t="str">
        <f t="shared" ref="BO22:BZ31" si="24">IF(ISERROR(SEARCH(BO$7,$F22,1)),"-",IF(COUNTIF($F22,BO$7)=1,1,IF(ISERROR(SEARCH(CONCATENATE(BO$7,","),$F22,1)),IF(ISERROR(SEARCH(CONCATENATE(",",BO$7),$F22,1)),"-",1),1)))</f>
        <v>-</v>
      </c>
      <c r="BP22" s="151" t="str">
        <f t="shared" si="24"/>
        <v>-</v>
      </c>
      <c r="BQ22" s="151" t="str">
        <f t="shared" si="24"/>
        <v>-</v>
      </c>
      <c r="BR22" s="151" t="str">
        <f t="shared" si="24"/>
        <v>-</v>
      </c>
      <c r="BS22" s="151" t="str">
        <f t="shared" si="24"/>
        <v>-</v>
      </c>
      <c r="BT22" s="151" t="str">
        <f t="shared" si="24"/>
        <v>-</v>
      </c>
      <c r="BU22" s="151" t="str">
        <f t="shared" si="24"/>
        <v>-</v>
      </c>
      <c r="BV22" s="151" t="str">
        <f t="shared" si="24"/>
        <v>-</v>
      </c>
      <c r="BW22" s="151" t="str">
        <f t="shared" si="24"/>
        <v>-</v>
      </c>
      <c r="BX22" s="151" t="str">
        <f t="shared" si="24"/>
        <v>-</v>
      </c>
      <c r="BY22" s="151" t="str">
        <f t="shared" si="24"/>
        <v>-</v>
      </c>
      <c r="BZ22" s="151" t="str">
        <f t="shared" si="24"/>
        <v>-</v>
      </c>
      <c r="CB22" s="151"/>
      <c r="CC22" s="151"/>
      <c r="CD22" s="151"/>
      <c r="CE22" s="151"/>
      <c r="CF22" s="151"/>
      <c r="CG22" s="151"/>
      <c r="CH22" s="151"/>
      <c r="CI22" s="151"/>
      <c r="CJ22" s="151"/>
      <c r="CK22" s="151"/>
      <c r="CL22" s="151"/>
      <c r="CM22" s="151"/>
    </row>
    <row r="23" spans="1:91" ht="14.1" customHeight="1">
      <c r="A23" s="157">
        <v>2</v>
      </c>
      <c r="B23" s="135" t="s">
        <v>344</v>
      </c>
      <c r="C23" s="130">
        <v>4</v>
      </c>
      <c r="D23" s="130">
        <v>3</v>
      </c>
      <c r="E23" s="130"/>
      <c r="F23" s="130"/>
      <c r="G23" s="130"/>
      <c r="H23" s="150">
        <f t="shared" si="8"/>
        <v>50.370370370370367</v>
      </c>
      <c r="I23" s="135">
        <f t="shared" si="19"/>
        <v>270</v>
      </c>
      <c r="J23" s="135">
        <f t="shared" si="20"/>
        <v>136</v>
      </c>
      <c r="K23" s="135">
        <v>64</v>
      </c>
      <c r="L23" s="135">
        <v>58</v>
      </c>
      <c r="M23" s="135">
        <v>14</v>
      </c>
      <c r="N23" s="135">
        <v>134</v>
      </c>
      <c r="O23" s="135"/>
      <c r="P23" s="135">
        <v>4</v>
      </c>
      <c r="Q23" s="135">
        <v>4</v>
      </c>
      <c r="R23" s="135">
        <v>4</v>
      </c>
      <c r="S23" s="135"/>
      <c r="T23" s="135"/>
      <c r="U23" s="135"/>
      <c r="V23" s="135"/>
      <c r="W23" s="135"/>
      <c r="X23" s="135"/>
      <c r="Y23" s="135"/>
      <c r="Z23" s="135"/>
      <c r="AB23" s="159" t="str">
        <f t="shared" si="21"/>
        <v>-</v>
      </c>
      <c r="AC23" s="159" t="str">
        <f t="shared" si="21"/>
        <v>-</v>
      </c>
      <c r="AD23" s="159" t="str">
        <f t="shared" si="21"/>
        <v>-</v>
      </c>
      <c r="AE23" s="159">
        <f t="shared" si="21"/>
        <v>1</v>
      </c>
      <c r="AF23" s="159" t="str">
        <f t="shared" si="21"/>
        <v>-</v>
      </c>
      <c r="AG23" s="159" t="str">
        <f t="shared" si="21"/>
        <v>-</v>
      </c>
      <c r="AH23" s="159" t="str">
        <f t="shared" si="21"/>
        <v>-</v>
      </c>
      <c r="AI23" s="159" t="str">
        <f t="shared" si="21"/>
        <v>-</v>
      </c>
      <c r="AJ23" s="159" t="str">
        <f t="shared" si="21"/>
        <v>-</v>
      </c>
      <c r="AK23" s="159" t="str">
        <f t="shared" si="21"/>
        <v>-</v>
      </c>
      <c r="AL23" s="159" t="str">
        <f t="shared" si="21"/>
        <v>-</v>
      </c>
      <c r="AM23" s="159" t="str">
        <f t="shared" si="21"/>
        <v>-</v>
      </c>
      <c r="AO23" s="151" t="str">
        <f t="shared" si="22"/>
        <v>-</v>
      </c>
      <c r="AP23" s="151" t="str">
        <f t="shared" si="22"/>
        <v>-</v>
      </c>
      <c r="AQ23" s="151">
        <f t="shared" si="22"/>
        <v>1</v>
      </c>
      <c r="AR23" s="151" t="str">
        <f t="shared" si="22"/>
        <v>-</v>
      </c>
      <c r="AS23" s="151" t="str">
        <f t="shared" si="22"/>
        <v>-</v>
      </c>
      <c r="AT23" s="151" t="str">
        <f t="shared" si="22"/>
        <v>-</v>
      </c>
      <c r="AU23" s="151" t="str">
        <f t="shared" si="22"/>
        <v>-</v>
      </c>
      <c r="AV23" s="151" t="str">
        <f t="shared" si="22"/>
        <v>-</v>
      </c>
      <c r="AW23" s="151" t="str">
        <f t="shared" si="22"/>
        <v>-</v>
      </c>
      <c r="AX23" s="151" t="str">
        <f t="shared" si="22"/>
        <v>-</v>
      </c>
      <c r="AY23" s="151" t="str">
        <f t="shared" si="22"/>
        <v>-</v>
      </c>
      <c r="AZ23" s="151" t="str">
        <f t="shared" si="22"/>
        <v>-</v>
      </c>
      <c r="BB23" s="151" t="str">
        <f t="shared" si="23"/>
        <v>-</v>
      </c>
      <c r="BC23" s="151" t="str">
        <f t="shared" si="23"/>
        <v>-</v>
      </c>
      <c r="BD23" s="151" t="str">
        <f t="shared" si="23"/>
        <v>-</v>
      </c>
      <c r="BE23" s="151" t="str">
        <f t="shared" si="23"/>
        <v>-</v>
      </c>
      <c r="BF23" s="151" t="str">
        <f t="shared" si="23"/>
        <v>-</v>
      </c>
      <c r="BG23" s="151" t="str">
        <f t="shared" si="23"/>
        <v>-</v>
      </c>
      <c r="BH23" s="151" t="str">
        <f t="shared" si="23"/>
        <v>-</v>
      </c>
      <c r="BI23" s="151" t="str">
        <f t="shared" si="23"/>
        <v>-</v>
      </c>
      <c r="BJ23" s="151" t="str">
        <f t="shared" si="23"/>
        <v>-</v>
      </c>
      <c r="BK23" s="151" t="str">
        <f t="shared" si="23"/>
        <v>-</v>
      </c>
      <c r="BL23" s="151" t="str">
        <f t="shared" si="23"/>
        <v>-</v>
      </c>
      <c r="BM23" s="151" t="str">
        <f t="shared" si="23"/>
        <v>-</v>
      </c>
      <c r="BO23" s="151" t="str">
        <f t="shared" si="24"/>
        <v>-</v>
      </c>
      <c r="BP23" s="151" t="str">
        <f t="shared" si="24"/>
        <v>-</v>
      </c>
      <c r="BQ23" s="151" t="str">
        <f t="shared" si="24"/>
        <v>-</v>
      </c>
      <c r="BR23" s="151" t="str">
        <f t="shared" si="24"/>
        <v>-</v>
      </c>
      <c r="BS23" s="151" t="str">
        <f t="shared" si="24"/>
        <v>-</v>
      </c>
      <c r="BT23" s="151" t="str">
        <f t="shared" si="24"/>
        <v>-</v>
      </c>
      <c r="BU23" s="151" t="str">
        <f t="shared" si="24"/>
        <v>-</v>
      </c>
      <c r="BV23" s="151" t="str">
        <f t="shared" si="24"/>
        <v>-</v>
      </c>
      <c r="BW23" s="151" t="str">
        <f t="shared" si="24"/>
        <v>-</v>
      </c>
      <c r="BX23" s="151" t="str">
        <f t="shared" si="24"/>
        <v>-</v>
      </c>
      <c r="BY23" s="151" t="str">
        <f t="shared" si="24"/>
        <v>-</v>
      </c>
      <c r="BZ23" s="151" t="str">
        <f t="shared" si="24"/>
        <v>-</v>
      </c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1"/>
    </row>
    <row r="24" spans="1:91" ht="14.1" customHeight="1">
      <c r="A24" s="157">
        <v>3</v>
      </c>
      <c r="B24" s="135" t="s">
        <v>345</v>
      </c>
      <c r="C24" s="130">
        <v>1</v>
      </c>
      <c r="D24" s="130"/>
      <c r="E24" s="130"/>
      <c r="F24" s="130"/>
      <c r="G24" s="130"/>
      <c r="H24" s="150">
        <f t="shared" si="8"/>
        <v>51.851851851851848</v>
      </c>
      <c r="I24" s="135">
        <f t="shared" si="19"/>
        <v>108</v>
      </c>
      <c r="J24" s="135">
        <f t="shared" si="20"/>
        <v>56</v>
      </c>
      <c r="K24" s="135">
        <v>40</v>
      </c>
      <c r="L24" s="135">
        <v>16</v>
      </c>
      <c r="M24" s="135"/>
      <c r="N24" s="135">
        <v>52</v>
      </c>
      <c r="O24" s="135">
        <v>4</v>
      </c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B24" s="159">
        <f t="shared" si="21"/>
        <v>1</v>
      </c>
      <c r="AC24" s="159" t="str">
        <f t="shared" si="21"/>
        <v>-</v>
      </c>
      <c r="AD24" s="159" t="str">
        <f t="shared" si="21"/>
        <v>-</v>
      </c>
      <c r="AE24" s="159" t="str">
        <f t="shared" si="21"/>
        <v>-</v>
      </c>
      <c r="AF24" s="159" t="str">
        <f t="shared" si="21"/>
        <v>-</v>
      </c>
      <c r="AG24" s="159" t="str">
        <f t="shared" si="21"/>
        <v>-</v>
      </c>
      <c r="AH24" s="159" t="str">
        <f t="shared" si="21"/>
        <v>-</v>
      </c>
      <c r="AI24" s="159" t="str">
        <f t="shared" si="21"/>
        <v>-</v>
      </c>
      <c r="AJ24" s="159" t="str">
        <f t="shared" si="21"/>
        <v>-</v>
      </c>
      <c r="AK24" s="159" t="str">
        <f t="shared" si="21"/>
        <v>-</v>
      </c>
      <c r="AL24" s="159" t="str">
        <f t="shared" si="21"/>
        <v>-</v>
      </c>
      <c r="AM24" s="159" t="str">
        <f t="shared" si="21"/>
        <v>-</v>
      </c>
      <c r="AO24" s="151" t="str">
        <f t="shared" si="22"/>
        <v>-</v>
      </c>
      <c r="AP24" s="151" t="str">
        <f t="shared" si="22"/>
        <v>-</v>
      </c>
      <c r="AQ24" s="151" t="str">
        <f t="shared" si="22"/>
        <v>-</v>
      </c>
      <c r="AR24" s="151" t="str">
        <f t="shared" si="22"/>
        <v>-</v>
      </c>
      <c r="AS24" s="151" t="str">
        <f t="shared" si="22"/>
        <v>-</v>
      </c>
      <c r="AT24" s="151" t="str">
        <f t="shared" si="22"/>
        <v>-</v>
      </c>
      <c r="AU24" s="151" t="str">
        <f t="shared" si="22"/>
        <v>-</v>
      </c>
      <c r="AV24" s="151" t="str">
        <f t="shared" si="22"/>
        <v>-</v>
      </c>
      <c r="AW24" s="151" t="str">
        <f t="shared" si="22"/>
        <v>-</v>
      </c>
      <c r="AX24" s="151" t="str">
        <f t="shared" si="22"/>
        <v>-</v>
      </c>
      <c r="AY24" s="151" t="str">
        <f t="shared" si="22"/>
        <v>-</v>
      </c>
      <c r="AZ24" s="151" t="str">
        <f t="shared" si="22"/>
        <v>-</v>
      </c>
      <c r="BB24" s="151" t="str">
        <f t="shared" si="23"/>
        <v>-</v>
      </c>
      <c r="BC24" s="151" t="str">
        <f t="shared" si="23"/>
        <v>-</v>
      </c>
      <c r="BD24" s="151" t="str">
        <f t="shared" si="23"/>
        <v>-</v>
      </c>
      <c r="BE24" s="151" t="str">
        <f t="shared" si="23"/>
        <v>-</v>
      </c>
      <c r="BF24" s="151" t="str">
        <f t="shared" si="23"/>
        <v>-</v>
      </c>
      <c r="BG24" s="151" t="str">
        <f t="shared" si="23"/>
        <v>-</v>
      </c>
      <c r="BH24" s="151" t="str">
        <f t="shared" si="23"/>
        <v>-</v>
      </c>
      <c r="BI24" s="151" t="str">
        <f t="shared" si="23"/>
        <v>-</v>
      </c>
      <c r="BJ24" s="151" t="str">
        <f t="shared" si="23"/>
        <v>-</v>
      </c>
      <c r="BK24" s="151" t="str">
        <f t="shared" si="23"/>
        <v>-</v>
      </c>
      <c r="BL24" s="151" t="str">
        <f t="shared" si="23"/>
        <v>-</v>
      </c>
      <c r="BM24" s="151" t="str">
        <f t="shared" si="23"/>
        <v>-</v>
      </c>
      <c r="BO24" s="151" t="str">
        <f t="shared" si="24"/>
        <v>-</v>
      </c>
      <c r="BP24" s="151" t="str">
        <f t="shared" si="24"/>
        <v>-</v>
      </c>
      <c r="BQ24" s="151" t="str">
        <f t="shared" si="24"/>
        <v>-</v>
      </c>
      <c r="BR24" s="151" t="str">
        <f t="shared" si="24"/>
        <v>-</v>
      </c>
      <c r="BS24" s="151" t="str">
        <f t="shared" si="24"/>
        <v>-</v>
      </c>
      <c r="BT24" s="151" t="str">
        <f t="shared" si="24"/>
        <v>-</v>
      </c>
      <c r="BU24" s="151" t="str">
        <f t="shared" si="24"/>
        <v>-</v>
      </c>
      <c r="BV24" s="151" t="str">
        <f t="shared" si="24"/>
        <v>-</v>
      </c>
      <c r="BW24" s="151" t="str">
        <f t="shared" si="24"/>
        <v>-</v>
      </c>
      <c r="BX24" s="151" t="str">
        <f t="shared" si="24"/>
        <v>-</v>
      </c>
      <c r="BY24" s="151" t="str">
        <f t="shared" si="24"/>
        <v>-</v>
      </c>
      <c r="BZ24" s="151" t="str">
        <f t="shared" si="24"/>
        <v>-</v>
      </c>
      <c r="CB24" s="151"/>
      <c r="CC24" s="151"/>
      <c r="CD24" s="151"/>
      <c r="CE24" s="151"/>
      <c r="CF24" s="151"/>
      <c r="CG24" s="151"/>
      <c r="CH24" s="151"/>
      <c r="CI24" s="151"/>
      <c r="CJ24" s="151"/>
      <c r="CK24" s="151"/>
      <c r="CL24" s="151"/>
      <c r="CM24" s="151"/>
    </row>
    <row r="25" spans="1:91">
      <c r="A25" s="157">
        <v>4</v>
      </c>
      <c r="B25" s="135" t="s">
        <v>346</v>
      </c>
      <c r="C25" s="130">
        <v>3</v>
      </c>
      <c r="D25" s="130">
        <v>4</v>
      </c>
      <c r="E25" s="130"/>
      <c r="F25" s="130"/>
      <c r="G25" s="130" t="s">
        <v>347</v>
      </c>
      <c r="H25" s="150">
        <f t="shared" si="8"/>
        <v>55.026455026455025</v>
      </c>
      <c r="I25" s="135">
        <f t="shared" si="19"/>
        <v>189</v>
      </c>
      <c r="J25" s="135">
        <f t="shared" si="20"/>
        <v>104</v>
      </c>
      <c r="K25" s="135">
        <v>54</v>
      </c>
      <c r="L25" s="135"/>
      <c r="M25" s="135">
        <v>50</v>
      </c>
      <c r="N25" s="135">
        <v>85</v>
      </c>
      <c r="O25" s="135"/>
      <c r="P25" s="135"/>
      <c r="Q25" s="135">
        <v>4</v>
      </c>
      <c r="R25" s="135">
        <v>4</v>
      </c>
      <c r="S25" s="135"/>
      <c r="T25" s="135"/>
      <c r="U25" s="135"/>
      <c r="V25" s="135"/>
      <c r="W25" s="135"/>
      <c r="X25" s="135"/>
      <c r="Y25" s="135"/>
      <c r="Z25" s="135"/>
      <c r="AB25" s="159" t="str">
        <f t="shared" si="21"/>
        <v>-</v>
      </c>
      <c r="AC25" s="159" t="str">
        <f t="shared" si="21"/>
        <v>-</v>
      </c>
      <c r="AD25" s="159">
        <f t="shared" si="21"/>
        <v>1</v>
      </c>
      <c r="AE25" s="159" t="str">
        <f t="shared" si="21"/>
        <v>-</v>
      </c>
      <c r="AF25" s="159" t="str">
        <f t="shared" si="21"/>
        <v>-</v>
      </c>
      <c r="AG25" s="159" t="str">
        <f t="shared" si="21"/>
        <v>-</v>
      </c>
      <c r="AH25" s="159" t="str">
        <f t="shared" si="21"/>
        <v>-</v>
      </c>
      <c r="AI25" s="159" t="str">
        <f t="shared" si="21"/>
        <v>-</v>
      </c>
      <c r="AJ25" s="159" t="str">
        <f t="shared" si="21"/>
        <v>-</v>
      </c>
      <c r="AK25" s="159" t="str">
        <f t="shared" si="21"/>
        <v>-</v>
      </c>
      <c r="AL25" s="159" t="str">
        <f t="shared" si="21"/>
        <v>-</v>
      </c>
      <c r="AM25" s="159" t="str">
        <f t="shared" si="21"/>
        <v>-</v>
      </c>
      <c r="AO25" s="151" t="str">
        <f t="shared" si="22"/>
        <v>-</v>
      </c>
      <c r="AP25" s="151" t="str">
        <f t="shared" si="22"/>
        <v>-</v>
      </c>
      <c r="AQ25" s="151" t="str">
        <f t="shared" si="22"/>
        <v>-</v>
      </c>
      <c r="AR25" s="151">
        <f t="shared" si="22"/>
        <v>1</v>
      </c>
      <c r="AS25" s="151" t="str">
        <f t="shared" si="22"/>
        <v>-</v>
      </c>
      <c r="AT25" s="151" t="str">
        <f t="shared" si="22"/>
        <v>-</v>
      </c>
      <c r="AU25" s="151" t="str">
        <f t="shared" si="22"/>
        <v>-</v>
      </c>
      <c r="AV25" s="151" t="str">
        <f t="shared" si="22"/>
        <v>-</v>
      </c>
      <c r="AW25" s="151" t="str">
        <f t="shared" si="22"/>
        <v>-</v>
      </c>
      <c r="AX25" s="151" t="str">
        <f t="shared" si="22"/>
        <v>-</v>
      </c>
      <c r="AY25" s="151" t="str">
        <f t="shared" si="22"/>
        <v>-</v>
      </c>
      <c r="AZ25" s="151" t="str">
        <f t="shared" si="22"/>
        <v>-</v>
      </c>
      <c r="BB25" s="151" t="str">
        <f t="shared" si="23"/>
        <v>-</v>
      </c>
      <c r="BC25" s="151" t="str">
        <f t="shared" si="23"/>
        <v>-</v>
      </c>
      <c r="BD25" s="151" t="str">
        <f t="shared" si="23"/>
        <v>-</v>
      </c>
      <c r="BE25" s="151" t="str">
        <f t="shared" si="23"/>
        <v>-</v>
      </c>
      <c r="BF25" s="151" t="str">
        <f t="shared" si="23"/>
        <v>-</v>
      </c>
      <c r="BG25" s="151" t="str">
        <f t="shared" si="23"/>
        <v>-</v>
      </c>
      <c r="BH25" s="151" t="str">
        <f t="shared" si="23"/>
        <v>-</v>
      </c>
      <c r="BI25" s="151" t="str">
        <f t="shared" si="23"/>
        <v>-</v>
      </c>
      <c r="BJ25" s="151" t="str">
        <f t="shared" si="23"/>
        <v>-</v>
      </c>
      <c r="BK25" s="151" t="str">
        <f t="shared" si="23"/>
        <v>-</v>
      </c>
      <c r="BL25" s="151" t="str">
        <f t="shared" si="23"/>
        <v>-</v>
      </c>
      <c r="BM25" s="151" t="str">
        <f t="shared" si="23"/>
        <v>-</v>
      </c>
      <c r="BO25" s="151" t="str">
        <f t="shared" si="24"/>
        <v>-</v>
      </c>
      <c r="BP25" s="151" t="str">
        <f t="shared" si="24"/>
        <v>-</v>
      </c>
      <c r="BQ25" s="151" t="str">
        <f t="shared" si="24"/>
        <v>-</v>
      </c>
      <c r="BR25" s="151" t="str">
        <f t="shared" si="24"/>
        <v>-</v>
      </c>
      <c r="BS25" s="151" t="str">
        <f t="shared" si="24"/>
        <v>-</v>
      </c>
      <c r="BT25" s="151" t="str">
        <f t="shared" si="24"/>
        <v>-</v>
      </c>
      <c r="BU25" s="151" t="str">
        <f t="shared" si="24"/>
        <v>-</v>
      </c>
      <c r="BV25" s="151" t="str">
        <f t="shared" si="24"/>
        <v>-</v>
      </c>
      <c r="BW25" s="151" t="str">
        <f t="shared" si="24"/>
        <v>-</v>
      </c>
      <c r="BX25" s="151" t="str">
        <f t="shared" si="24"/>
        <v>-</v>
      </c>
      <c r="BY25" s="151" t="str">
        <f t="shared" si="24"/>
        <v>-</v>
      </c>
      <c r="BZ25" s="151" t="str">
        <f t="shared" si="24"/>
        <v>-</v>
      </c>
      <c r="CB25" s="151"/>
      <c r="CC25" s="151"/>
      <c r="CD25" s="151">
        <v>3</v>
      </c>
      <c r="CE25" s="151">
        <v>3</v>
      </c>
      <c r="CF25" s="151"/>
      <c r="CG25" s="151"/>
      <c r="CH25" s="151"/>
      <c r="CI25" s="151"/>
      <c r="CJ25" s="151"/>
      <c r="CK25" s="151"/>
      <c r="CL25" s="151"/>
      <c r="CM25" s="151"/>
    </row>
    <row r="26" spans="1:91">
      <c r="A26" s="157">
        <v>5</v>
      </c>
      <c r="B26" s="160" t="s">
        <v>348</v>
      </c>
      <c r="C26" s="130"/>
      <c r="D26" s="130"/>
      <c r="E26" s="130"/>
      <c r="F26" s="130"/>
      <c r="G26" s="130"/>
      <c r="H26" s="150"/>
      <c r="I26" s="135">
        <f t="shared" si="19"/>
        <v>0</v>
      </c>
      <c r="J26" s="135">
        <f t="shared" si="20"/>
        <v>0</v>
      </c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B26" s="159" t="str">
        <f t="shared" si="21"/>
        <v>-</v>
      </c>
      <c r="AC26" s="159" t="str">
        <f t="shared" si="21"/>
        <v>-</v>
      </c>
      <c r="AD26" s="159" t="str">
        <f t="shared" si="21"/>
        <v>-</v>
      </c>
      <c r="AE26" s="159" t="str">
        <f t="shared" si="21"/>
        <v>-</v>
      </c>
      <c r="AF26" s="159" t="str">
        <f t="shared" si="21"/>
        <v>-</v>
      </c>
      <c r="AG26" s="159" t="str">
        <f t="shared" si="21"/>
        <v>-</v>
      </c>
      <c r="AH26" s="159" t="str">
        <f t="shared" si="21"/>
        <v>-</v>
      </c>
      <c r="AI26" s="159" t="str">
        <f t="shared" si="21"/>
        <v>-</v>
      </c>
      <c r="AJ26" s="159" t="str">
        <f t="shared" si="21"/>
        <v>-</v>
      </c>
      <c r="AK26" s="159" t="str">
        <f t="shared" si="21"/>
        <v>-</v>
      </c>
      <c r="AL26" s="159" t="str">
        <f t="shared" si="21"/>
        <v>-</v>
      </c>
      <c r="AM26" s="159" t="str">
        <f t="shared" si="21"/>
        <v>-</v>
      </c>
      <c r="AO26" s="151" t="str">
        <f t="shared" si="22"/>
        <v>-</v>
      </c>
      <c r="AP26" s="151" t="str">
        <f t="shared" si="22"/>
        <v>-</v>
      </c>
      <c r="AQ26" s="151" t="str">
        <f t="shared" si="22"/>
        <v>-</v>
      </c>
      <c r="AR26" s="151" t="str">
        <f t="shared" si="22"/>
        <v>-</v>
      </c>
      <c r="AS26" s="151" t="str">
        <f t="shared" si="22"/>
        <v>-</v>
      </c>
      <c r="AT26" s="151" t="str">
        <f t="shared" si="22"/>
        <v>-</v>
      </c>
      <c r="AU26" s="151" t="str">
        <f t="shared" si="22"/>
        <v>-</v>
      </c>
      <c r="AV26" s="151" t="str">
        <f t="shared" si="22"/>
        <v>-</v>
      </c>
      <c r="AW26" s="151" t="str">
        <f t="shared" si="22"/>
        <v>-</v>
      </c>
      <c r="AX26" s="151" t="str">
        <f t="shared" si="22"/>
        <v>-</v>
      </c>
      <c r="AY26" s="151" t="str">
        <f t="shared" si="22"/>
        <v>-</v>
      </c>
      <c r="AZ26" s="151" t="str">
        <f t="shared" si="22"/>
        <v>-</v>
      </c>
      <c r="BB26" s="151" t="str">
        <f t="shared" si="23"/>
        <v>-</v>
      </c>
      <c r="BC26" s="151" t="str">
        <f t="shared" si="23"/>
        <v>-</v>
      </c>
      <c r="BD26" s="151" t="str">
        <f t="shared" si="23"/>
        <v>-</v>
      </c>
      <c r="BE26" s="151" t="str">
        <f t="shared" si="23"/>
        <v>-</v>
      </c>
      <c r="BF26" s="151" t="str">
        <f t="shared" si="23"/>
        <v>-</v>
      </c>
      <c r="BG26" s="151" t="str">
        <f t="shared" si="23"/>
        <v>-</v>
      </c>
      <c r="BH26" s="151" t="str">
        <f t="shared" si="23"/>
        <v>-</v>
      </c>
      <c r="BI26" s="151" t="str">
        <f t="shared" si="23"/>
        <v>-</v>
      </c>
      <c r="BJ26" s="151" t="str">
        <f t="shared" si="23"/>
        <v>-</v>
      </c>
      <c r="BK26" s="151" t="str">
        <f t="shared" si="23"/>
        <v>-</v>
      </c>
      <c r="BL26" s="151" t="str">
        <f t="shared" si="23"/>
        <v>-</v>
      </c>
      <c r="BM26" s="151" t="str">
        <f t="shared" si="23"/>
        <v>-</v>
      </c>
      <c r="BO26" s="151" t="str">
        <f t="shared" si="24"/>
        <v>-</v>
      </c>
      <c r="BP26" s="151" t="str">
        <f t="shared" si="24"/>
        <v>-</v>
      </c>
      <c r="BQ26" s="151" t="str">
        <f t="shared" si="24"/>
        <v>-</v>
      </c>
      <c r="BR26" s="151" t="str">
        <f t="shared" si="24"/>
        <v>-</v>
      </c>
      <c r="BS26" s="151" t="str">
        <f t="shared" si="24"/>
        <v>-</v>
      </c>
      <c r="BT26" s="151" t="str">
        <f t="shared" si="24"/>
        <v>-</v>
      </c>
      <c r="BU26" s="151" t="str">
        <f t="shared" si="24"/>
        <v>-</v>
      </c>
      <c r="BV26" s="151" t="str">
        <f t="shared" si="24"/>
        <v>-</v>
      </c>
      <c r="BW26" s="151" t="str">
        <f t="shared" si="24"/>
        <v>-</v>
      </c>
      <c r="BX26" s="151" t="str">
        <f t="shared" si="24"/>
        <v>-</v>
      </c>
      <c r="BY26" s="151" t="str">
        <f t="shared" si="24"/>
        <v>-</v>
      </c>
      <c r="BZ26" s="151" t="str">
        <f t="shared" si="24"/>
        <v>-</v>
      </c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</row>
    <row r="27" spans="1:91">
      <c r="A27" s="157"/>
      <c r="B27" s="135" t="s">
        <v>349</v>
      </c>
      <c r="C27" s="130">
        <v>3</v>
      </c>
      <c r="D27" s="130">
        <v>1.4</v>
      </c>
      <c r="E27" s="130"/>
      <c r="F27" s="130"/>
      <c r="G27" s="161" t="s">
        <v>350</v>
      </c>
      <c r="H27" s="150">
        <f t="shared" ref="H27:H67" si="25">J27/I27*100</f>
        <v>62.962962962962962</v>
      </c>
      <c r="I27" s="135">
        <f t="shared" si="19"/>
        <v>216</v>
      </c>
      <c r="J27" s="135">
        <f t="shared" si="20"/>
        <v>136</v>
      </c>
      <c r="K27" s="135">
        <v>56</v>
      </c>
      <c r="L27" s="135">
        <v>80</v>
      </c>
      <c r="M27" s="135"/>
      <c r="N27" s="135">
        <v>80</v>
      </c>
      <c r="O27" s="135">
        <v>3</v>
      </c>
      <c r="P27" s="135">
        <v>2</v>
      </c>
      <c r="Q27" s="135">
        <v>3</v>
      </c>
      <c r="R27" s="135">
        <v>3</v>
      </c>
      <c r="S27" s="135"/>
      <c r="T27" s="135"/>
      <c r="U27" s="135"/>
      <c r="V27" s="135"/>
      <c r="W27" s="135"/>
      <c r="X27" s="135"/>
      <c r="Y27" s="135"/>
      <c r="Z27" s="135"/>
      <c r="AB27" s="159" t="str">
        <f t="shared" si="21"/>
        <v>-</v>
      </c>
      <c r="AC27" s="159" t="str">
        <f t="shared" si="21"/>
        <v>-</v>
      </c>
      <c r="AD27" s="159">
        <f t="shared" si="21"/>
        <v>1</v>
      </c>
      <c r="AE27" s="159" t="str">
        <f t="shared" si="21"/>
        <v>-</v>
      </c>
      <c r="AF27" s="159" t="str">
        <f t="shared" si="21"/>
        <v>-</v>
      </c>
      <c r="AG27" s="159" t="str">
        <f t="shared" si="21"/>
        <v>-</v>
      </c>
      <c r="AH27" s="159" t="str">
        <f t="shared" si="21"/>
        <v>-</v>
      </c>
      <c r="AI27" s="159" t="str">
        <f t="shared" si="21"/>
        <v>-</v>
      </c>
      <c r="AJ27" s="159" t="str">
        <f t="shared" si="21"/>
        <v>-</v>
      </c>
      <c r="AK27" s="159" t="str">
        <f t="shared" si="21"/>
        <v>-</v>
      </c>
      <c r="AL27" s="159" t="str">
        <f t="shared" si="21"/>
        <v>-</v>
      </c>
      <c r="AM27" s="159" t="str">
        <f t="shared" si="21"/>
        <v>-</v>
      </c>
      <c r="AO27" s="151">
        <f t="shared" si="22"/>
        <v>1</v>
      </c>
      <c r="AP27" s="151" t="str">
        <f t="shared" si="22"/>
        <v>-</v>
      </c>
      <c r="AQ27" s="151" t="str">
        <f t="shared" si="22"/>
        <v>-</v>
      </c>
      <c r="AR27" s="151">
        <f t="shared" si="22"/>
        <v>1</v>
      </c>
      <c r="AS27" s="151" t="str">
        <f t="shared" si="22"/>
        <v>-</v>
      </c>
      <c r="AT27" s="151" t="str">
        <f t="shared" si="22"/>
        <v>-</v>
      </c>
      <c r="AU27" s="151" t="str">
        <f t="shared" si="22"/>
        <v>-</v>
      </c>
      <c r="AV27" s="151" t="str">
        <f t="shared" si="22"/>
        <v>-</v>
      </c>
      <c r="AW27" s="151" t="str">
        <f t="shared" si="22"/>
        <v>-</v>
      </c>
      <c r="AX27" s="151" t="str">
        <f t="shared" si="22"/>
        <v>-</v>
      </c>
      <c r="AY27" s="151" t="str">
        <f t="shared" si="22"/>
        <v>-</v>
      </c>
      <c r="AZ27" s="151" t="str">
        <f t="shared" si="22"/>
        <v>-</v>
      </c>
      <c r="BB27" s="151" t="str">
        <f t="shared" si="23"/>
        <v>-</v>
      </c>
      <c r="BC27" s="151" t="str">
        <f t="shared" si="23"/>
        <v>-</v>
      </c>
      <c r="BD27" s="151" t="str">
        <f t="shared" si="23"/>
        <v>-</v>
      </c>
      <c r="BE27" s="151" t="str">
        <f t="shared" si="23"/>
        <v>-</v>
      </c>
      <c r="BF27" s="151" t="str">
        <f t="shared" si="23"/>
        <v>-</v>
      </c>
      <c r="BG27" s="151" t="str">
        <f t="shared" si="23"/>
        <v>-</v>
      </c>
      <c r="BH27" s="151" t="str">
        <f t="shared" si="23"/>
        <v>-</v>
      </c>
      <c r="BI27" s="151" t="str">
        <f t="shared" si="23"/>
        <v>-</v>
      </c>
      <c r="BJ27" s="151" t="str">
        <f t="shared" si="23"/>
        <v>-</v>
      </c>
      <c r="BK27" s="151" t="str">
        <f t="shared" si="23"/>
        <v>-</v>
      </c>
      <c r="BL27" s="151" t="str">
        <f t="shared" si="23"/>
        <v>-</v>
      </c>
      <c r="BM27" s="151" t="str">
        <f t="shared" si="23"/>
        <v>-</v>
      </c>
      <c r="BO27" s="151" t="str">
        <f t="shared" si="24"/>
        <v>-</v>
      </c>
      <c r="BP27" s="151" t="str">
        <f t="shared" si="24"/>
        <v>-</v>
      </c>
      <c r="BQ27" s="151" t="str">
        <f t="shared" si="24"/>
        <v>-</v>
      </c>
      <c r="BR27" s="151" t="str">
        <f t="shared" si="24"/>
        <v>-</v>
      </c>
      <c r="BS27" s="151" t="str">
        <f t="shared" si="24"/>
        <v>-</v>
      </c>
      <c r="BT27" s="151" t="str">
        <f t="shared" si="24"/>
        <v>-</v>
      </c>
      <c r="BU27" s="151" t="str">
        <f t="shared" si="24"/>
        <v>-</v>
      </c>
      <c r="BV27" s="151" t="str">
        <f t="shared" si="24"/>
        <v>-</v>
      </c>
      <c r="BW27" s="151" t="str">
        <f t="shared" si="24"/>
        <v>-</v>
      </c>
      <c r="BX27" s="151" t="str">
        <f t="shared" si="24"/>
        <v>-</v>
      </c>
      <c r="BY27" s="151" t="str">
        <f t="shared" si="24"/>
        <v>-</v>
      </c>
      <c r="BZ27" s="151" t="str">
        <f t="shared" si="24"/>
        <v>-</v>
      </c>
      <c r="CB27" s="151"/>
      <c r="CC27" s="151"/>
      <c r="CD27" s="151">
        <v>2</v>
      </c>
      <c r="CE27" s="151">
        <v>2</v>
      </c>
      <c r="CF27" s="151"/>
      <c r="CG27" s="151"/>
      <c r="CH27" s="151"/>
      <c r="CI27" s="151"/>
      <c r="CJ27" s="151"/>
      <c r="CK27" s="151"/>
      <c r="CL27" s="151"/>
      <c r="CM27" s="151"/>
    </row>
    <row r="28" spans="1:91">
      <c r="A28" s="157">
        <v>6</v>
      </c>
      <c r="B28" t="s">
        <v>351</v>
      </c>
      <c r="C28" s="130"/>
      <c r="D28" s="130">
        <v>6</v>
      </c>
      <c r="E28" s="130"/>
      <c r="F28" s="130"/>
      <c r="G28" s="130"/>
      <c r="H28" s="150">
        <f t="shared" si="25"/>
        <v>44.444444444444443</v>
      </c>
      <c r="I28" s="135">
        <f t="shared" si="19"/>
        <v>54</v>
      </c>
      <c r="J28" s="135">
        <f t="shared" si="20"/>
        <v>24</v>
      </c>
      <c r="K28" s="135">
        <v>16</v>
      </c>
      <c r="L28" s="135">
        <v>8</v>
      </c>
      <c r="M28" s="135">
        <v>0</v>
      </c>
      <c r="N28" s="135">
        <v>30</v>
      </c>
      <c r="O28" s="135"/>
      <c r="P28" s="135"/>
      <c r="Q28" s="135"/>
      <c r="R28" s="135"/>
      <c r="S28" s="135"/>
      <c r="T28" s="135">
        <v>2</v>
      </c>
      <c r="U28" s="135"/>
      <c r="V28" s="135"/>
      <c r="W28" s="135"/>
      <c r="X28" s="135"/>
      <c r="Y28" s="135"/>
      <c r="Z28" s="135"/>
      <c r="AB28" s="159" t="str">
        <f t="shared" si="21"/>
        <v>-</v>
      </c>
      <c r="AC28" s="159" t="str">
        <f t="shared" si="21"/>
        <v>-</v>
      </c>
      <c r="AD28" s="159" t="str">
        <f t="shared" si="21"/>
        <v>-</v>
      </c>
      <c r="AE28" s="159" t="str">
        <f t="shared" si="21"/>
        <v>-</v>
      </c>
      <c r="AF28" s="159" t="str">
        <f t="shared" si="21"/>
        <v>-</v>
      </c>
      <c r="AG28" s="159" t="str">
        <f t="shared" si="21"/>
        <v>-</v>
      </c>
      <c r="AH28" s="159" t="str">
        <f t="shared" si="21"/>
        <v>-</v>
      </c>
      <c r="AI28" s="159" t="str">
        <f t="shared" si="21"/>
        <v>-</v>
      </c>
      <c r="AJ28" s="159" t="str">
        <f t="shared" si="21"/>
        <v>-</v>
      </c>
      <c r="AK28" s="159" t="str">
        <f t="shared" si="21"/>
        <v>-</v>
      </c>
      <c r="AL28" s="159" t="str">
        <f t="shared" si="21"/>
        <v>-</v>
      </c>
      <c r="AM28" s="159" t="str">
        <f t="shared" si="21"/>
        <v>-</v>
      </c>
      <c r="AO28" s="151" t="str">
        <f t="shared" si="22"/>
        <v>-</v>
      </c>
      <c r="AP28" s="151" t="str">
        <f t="shared" si="22"/>
        <v>-</v>
      </c>
      <c r="AQ28" s="151" t="str">
        <f t="shared" si="22"/>
        <v>-</v>
      </c>
      <c r="AR28" s="151" t="str">
        <f t="shared" si="22"/>
        <v>-</v>
      </c>
      <c r="AS28" s="151" t="str">
        <f t="shared" si="22"/>
        <v>-</v>
      </c>
      <c r="AT28" s="151">
        <f t="shared" si="22"/>
        <v>1</v>
      </c>
      <c r="AU28" s="151" t="str">
        <f t="shared" si="22"/>
        <v>-</v>
      </c>
      <c r="AV28" s="151" t="str">
        <f t="shared" si="22"/>
        <v>-</v>
      </c>
      <c r="AW28" s="151" t="str">
        <f t="shared" si="22"/>
        <v>-</v>
      </c>
      <c r="AX28" s="151" t="str">
        <f t="shared" si="22"/>
        <v>-</v>
      </c>
      <c r="AY28" s="151" t="str">
        <f t="shared" si="22"/>
        <v>-</v>
      </c>
      <c r="AZ28" s="151" t="str">
        <f t="shared" si="22"/>
        <v>-</v>
      </c>
      <c r="BB28" s="151" t="str">
        <f t="shared" si="23"/>
        <v>-</v>
      </c>
      <c r="BC28" s="151" t="str">
        <f t="shared" si="23"/>
        <v>-</v>
      </c>
      <c r="BD28" s="151" t="str">
        <f t="shared" si="23"/>
        <v>-</v>
      </c>
      <c r="BE28" s="151" t="str">
        <f t="shared" si="23"/>
        <v>-</v>
      </c>
      <c r="BF28" s="151" t="str">
        <f t="shared" si="23"/>
        <v>-</v>
      </c>
      <c r="BG28" s="151" t="str">
        <f t="shared" si="23"/>
        <v>-</v>
      </c>
      <c r="BH28" s="151" t="str">
        <f t="shared" si="23"/>
        <v>-</v>
      </c>
      <c r="BI28" s="151" t="str">
        <f t="shared" si="23"/>
        <v>-</v>
      </c>
      <c r="BJ28" s="151" t="str">
        <f t="shared" si="23"/>
        <v>-</v>
      </c>
      <c r="BK28" s="151" t="str">
        <f t="shared" si="23"/>
        <v>-</v>
      </c>
      <c r="BL28" s="151" t="str">
        <f t="shared" si="23"/>
        <v>-</v>
      </c>
      <c r="BM28" s="151" t="str">
        <f t="shared" si="23"/>
        <v>-</v>
      </c>
      <c r="BO28" s="151" t="str">
        <f t="shared" si="24"/>
        <v>-</v>
      </c>
      <c r="BP28" s="151" t="str">
        <f t="shared" si="24"/>
        <v>-</v>
      </c>
      <c r="BQ28" s="151" t="str">
        <f t="shared" si="24"/>
        <v>-</v>
      </c>
      <c r="BR28" s="151" t="str">
        <f t="shared" si="24"/>
        <v>-</v>
      </c>
      <c r="BS28" s="151" t="str">
        <f t="shared" si="24"/>
        <v>-</v>
      </c>
      <c r="BT28" s="151" t="str">
        <f t="shared" si="24"/>
        <v>-</v>
      </c>
      <c r="BU28" s="151" t="str">
        <f t="shared" si="24"/>
        <v>-</v>
      </c>
      <c r="BV28" s="151" t="str">
        <f t="shared" si="24"/>
        <v>-</v>
      </c>
      <c r="BW28" s="151" t="str">
        <f t="shared" si="24"/>
        <v>-</v>
      </c>
      <c r="BX28" s="151" t="str">
        <f t="shared" si="24"/>
        <v>-</v>
      </c>
      <c r="BY28" s="151" t="str">
        <f t="shared" si="24"/>
        <v>-</v>
      </c>
      <c r="BZ28" s="151" t="str">
        <f t="shared" si="24"/>
        <v>-</v>
      </c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</row>
    <row r="29" spans="1:91">
      <c r="A29" s="157">
        <v>7</v>
      </c>
      <c r="B29" s="71" t="s">
        <v>352</v>
      </c>
      <c r="C29" s="130"/>
      <c r="D29" s="130">
        <v>5</v>
      </c>
      <c r="E29" s="130"/>
      <c r="F29" s="130"/>
      <c r="G29" s="161"/>
      <c r="H29" s="150">
        <f t="shared" si="25"/>
        <v>44.444444444444443</v>
      </c>
      <c r="I29" s="135">
        <f t="shared" si="19"/>
        <v>54</v>
      </c>
      <c r="J29" s="135">
        <f t="shared" si="20"/>
        <v>24</v>
      </c>
      <c r="K29" s="135">
        <v>16</v>
      </c>
      <c r="L29" s="135"/>
      <c r="M29" s="135">
        <v>8</v>
      </c>
      <c r="N29" s="135">
        <v>30</v>
      </c>
      <c r="O29" s="135"/>
      <c r="P29" s="135"/>
      <c r="Q29" s="135"/>
      <c r="R29" s="135"/>
      <c r="S29" s="135">
        <v>3</v>
      </c>
      <c r="T29" s="135"/>
      <c r="U29" s="135"/>
      <c r="V29" s="135"/>
      <c r="W29" s="135"/>
      <c r="X29" s="135"/>
      <c r="Y29" s="135"/>
      <c r="Z29" s="135"/>
      <c r="AB29" s="159" t="str">
        <f t="shared" si="21"/>
        <v>-</v>
      </c>
      <c r="AC29" s="159" t="str">
        <f t="shared" si="21"/>
        <v>-</v>
      </c>
      <c r="AD29" s="159" t="str">
        <f t="shared" si="21"/>
        <v>-</v>
      </c>
      <c r="AE29" s="159" t="str">
        <f t="shared" si="21"/>
        <v>-</v>
      </c>
      <c r="AF29" s="159" t="str">
        <f t="shared" si="21"/>
        <v>-</v>
      </c>
      <c r="AG29" s="159" t="str">
        <f t="shared" si="21"/>
        <v>-</v>
      </c>
      <c r="AH29" s="159" t="str">
        <f t="shared" si="21"/>
        <v>-</v>
      </c>
      <c r="AI29" s="159" t="str">
        <f t="shared" si="21"/>
        <v>-</v>
      </c>
      <c r="AJ29" s="159" t="str">
        <f t="shared" si="21"/>
        <v>-</v>
      </c>
      <c r="AK29" s="159" t="str">
        <f t="shared" si="21"/>
        <v>-</v>
      </c>
      <c r="AL29" s="159" t="str">
        <f t="shared" si="21"/>
        <v>-</v>
      </c>
      <c r="AM29" s="159" t="str">
        <f t="shared" si="21"/>
        <v>-</v>
      </c>
      <c r="AO29" s="151" t="str">
        <f t="shared" si="22"/>
        <v>-</v>
      </c>
      <c r="AP29" s="151" t="str">
        <f t="shared" si="22"/>
        <v>-</v>
      </c>
      <c r="AQ29" s="151" t="str">
        <f t="shared" si="22"/>
        <v>-</v>
      </c>
      <c r="AR29" s="151" t="str">
        <f t="shared" si="22"/>
        <v>-</v>
      </c>
      <c r="AS29" s="151">
        <f t="shared" si="22"/>
        <v>1</v>
      </c>
      <c r="AT29" s="151" t="str">
        <f t="shared" si="22"/>
        <v>-</v>
      </c>
      <c r="AU29" s="151" t="str">
        <f t="shared" si="22"/>
        <v>-</v>
      </c>
      <c r="AV29" s="151" t="str">
        <f t="shared" si="22"/>
        <v>-</v>
      </c>
      <c r="AW29" s="151" t="str">
        <f t="shared" si="22"/>
        <v>-</v>
      </c>
      <c r="AX29" s="151" t="str">
        <f t="shared" si="22"/>
        <v>-</v>
      </c>
      <c r="AY29" s="151" t="str">
        <f t="shared" si="22"/>
        <v>-</v>
      </c>
      <c r="AZ29" s="151" t="str">
        <f t="shared" si="22"/>
        <v>-</v>
      </c>
      <c r="BB29" s="151" t="str">
        <f t="shared" si="23"/>
        <v>-</v>
      </c>
      <c r="BC29" s="151" t="str">
        <f t="shared" si="23"/>
        <v>-</v>
      </c>
      <c r="BD29" s="151" t="str">
        <f t="shared" si="23"/>
        <v>-</v>
      </c>
      <c r="BE29" s="151" t="str">
        <f t="shared" si="23"/>
        <v>-</v>
      </c>
      <c r="BF29" s="151" t="str">
        <f t="shared" si="23"/>
        <v>-</v>
      </c>
      <c r="BG29" s="151" t="str">
        <f t="shared" si="23"/>
        <v>-</v>
      </c>
      <c r="BH29" s="151" t="str">
        <f t="shared" si="23"/>
        <v>-</v>
      </c>
      <c r="BI29" s="151" t="str">
        <f t="shared" si="23"/>
        <v>-</v>
      </c>
      <c r="BJ29" s="151" t="str">
        <f t="shared" si="23"/>
        <v>-</v>
      </c>
      <c r="BK29" s="151" t="str">
        <f t="shared" si="23"/>
        <v>-</v>
      </c>
      <c r="BL29" s="151" t="str">
        <f t="shared" si="23"/>
        <v>-</v>
      </c>
      <c r="BM29" s="151" t="str">
        <f t="shared" si="23"/>
        <v>-</v>
      </c>
      <c r="BO29" s="151" t="str">
        <f t="shared" si="24"/>
        <v>-</v>
      </c>
      <c r="BP29" s="151" t="str">
        <f t="shared" si="24"/>
        <v>-</v>
      </c>
      <c r="BQ29" s="151" t="str">
        <f t="shared" si="24"/>
        <v>-</v>
      </c>
      <c r="BR29" s="151" t="str">
        <f t="shared" si="24"/>
        <v>-</v>
      </c>
      <c r="BS29" s="151" t="str">
        <f t="shared" si="24"/>
        <v>-</v>
      </c>
      <c r="BT29" s="151" t="str">
        <f t="shared" si="24"/>
        <v>-</v>
      </c>
      <c r="BU29" s="151" t="str">
        <f t="shared" si="24"/>
        <v>-</v>
      </c>
      <c r="BV29" s="151" t="str">
        <f t="shared" si="24"/>
        <v>-</v>
      </c>
      <c r="BW29" s="151" t="str">
        <f t="shared" si="24"/>
        <v>-</v>
      </c>
      <c r="BX29" s="151" t="str">
        <f t="shared" si="24"/>
        <v>-</v>
      </c>
      <c r="BY29" s="151" t="str">
        <f t="shared" si="24"/>
        <v>-</v>
      </c>
      <c r="BZ29" s="151" t="str">
        <f t="shared" si="24"/>
        <v>-</v>
      </c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</row>
    <row r="30" spans="1:91">
      <c r="A30" s="157">
        <v>8</v>
      </c>
      <c r="B30" s="135" t="s">
        <v>353</v>
      </c>
      <c r="C30" s="130">
        <v>11</v>
      </c>
      <c r="D30" s="130"/>
      <c r="E30" s="130"/>
      <c r="F30" s="130"/>
      <c r="G30" s="130"/>
      <c r="H30" s="150">
        <f t="shared" si="25"/>
        <v>59.259259259259252</v>
      </c>
      <c r="I30" s="135">
        <f t="shared" si="19"/>
        <v>54</v>
      </c>
      <c r="J30" s="135">
        <f t="shared" si="20"/>
        <v>32</v>
      </c>
      <c r="K30" s="135">
        <v>22</v>
      </c>
      <c r="L30" s="135">
        <v>6</v>
      </c>
      <c r="M30" s="135">
        <v>4</v>
      </c>
      <c r="N30" s="135">
        <v>22</v>
      </c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>
        <v>4</v>
      </c>
      <c r="Z30" s="135"/>
      <c r="AB30" s="159" t="str">
        <f t="shared" si="21"/>
        <v>-</v>
      </c>
      <c r="AC30" s="159" t="str">
        <f t="shared" si="21"/>
        <v>-</v>
      </c>
      <c r="AD30" s="159" t="str">
        <f t="shared" si="21"/>
        <v>-</v>
      </c>
      <c r="AE30" s="159" t="str">
        <f t="shared" si="21"/>
        <v>-</v>
      </c>
      <c r="AF30" s="159" t="str">
        <f t="shared" si="21"/>
        <v>-</v>
      </c>
      <c r="AG30" s="159" t="str">
        <f t="shared" si="21"/>
        <v>-</v>
      </c>
      <c r="AH30" s="159" t="str">
        <f t="shared" si="21"/>
        <v>-</v>
      </c>
      <c r="AI30" s="159" t="str">
        <f t="shared" si="21"/>
        <v>-</v>
      </c>
      <c r="AJ30" s="159" t="str">
        <f t="shared" si="21"/>
        <v>-</v>
      </c>
      <c r="AK30" s="159" t="str">
        <f t="shared" si="21"/>
        <v>-</v>
      </c>
      <c r="AL30" s="159">
        <f t="shared" si="21"/>
        <v>1</v>
      </c>
      <c r="AM30" s="159" t="str">
        <f t="shared" si="21"/>
        <v>-</v>
      </c>
      <c r="AO30" s="151" t="str">
        <f t="shared" si="22"/>
        <v>-</v>
      </c>
      <c r="AP30" s="151" t="str">
        <f t="shared" si="22"/>
        <v>-</v>
      </c>
      <c r="AQ30" s="151" t="str">
        <f t="shared" si="22"/>
        <v>-</v>
      </c>
      <c r="AR30" s="151" t="str">
        <f t="shared" si="22"/>
        <v>-</v>
      </c>
      <c r="AS30" s="151" t="str">
        <f t="shared" si="22"/>
        <v>-</v>
      </c>
      <c r="AT30" s="151" t="str">
        <f t="shared" si="22"/>
        <v>-</v>
      </c>
      <c r="AU30" s="151" t="str">
        <f t="shared" si="22"/>
        <v>-</v>
      </c>
      <c r="AV30" s="151" t="str">
        <f t="shared" si="22"/>
        <v>-</v>
      </c>
      <c r="AW30" s="151" t="str">
        <f t="shared" si="22"/>
        <v>-</v>
      </c>
      <c r="AX30" s="151" t="str">
        <f t="shared" si="22"/>
        <v>-</v>
      </c>
      <c r="AY30" s="151" t="str">
        <f t="shared" si="22"/>
        <v>-</v>
      </c>
      <c r="AZ30" s="151" t="str">
        <f t="shared" si="22"/>
        <v>-</v>
      </c>
      <c r="BB30" s="151" t="str">
        <f t="shared" si="23"/>
        <v>-</v>
      </c>
      <c r="BC30" s="151" t="str">
        <f t="shared" si="23"/>
        <v>-</v>
      </c>
      <c r="BD30" s="151" t="str">
        <f t="shared" si="23"/>
        <v>-</v>
      </c>
      <c r="BE30" s="151" t="str">
        <f t="shared" si="23"/>
        <v>-</v>
      </c>
      <c r="BF30" s="151" t="str">
        <f t="shared" si="23"/>
        <v>-</v>
      </c>
      <c r="BG30" s="151" t="str">
        <f t="shared" si="23"/>
        <v>-</v>
      </c>
      <c r="BH30" s="151" t="str">
        <f t="shared" si="23"/>
        <v>-</v>
      </c>
      <c r="BI30" s="151" t="str">
        <f t="shared" si="23"/>
        <v>-</v>
      </c>
      <c r="BJ30" s="151" t="str">
        <f t="shared" si="23"/>
        <v>-</v>
      </c>
      <c r="BK30" s="151" t="str">
        <f t="shared" si="23"/>
        <v>-</v>
      </c>
      <c r="BL30" s="151" t="str">
        <f t="shared" si="23"/>
        <v>-</v>
      </c>
      <c r="BM30" s="151" t="str">
        <f t="shared" si="23"/>
        <v>-</v>
      </c>
      <c r="BO30" s="151" t="str">
        <f t="shared" si="24"/>
        <v>-</v>
      </c>
      <c r="BP30" s="151" t="str">
        <f t="shared" si="24"/>
        <v>-</v>
      </c>
      <c r="BQ30" s="151" t="str">
        <f t="shared" si="24"/>
        <v>-</v>
      </c>
      <c r="BR30" s="151" t="str">
        <f t="shared" si="24"/>
        <v>-</v>
      </c>
      <c r="BS30" s="151" t="str">
        <f t="shared" si="24"/>
        <v>-</v>
      </c>
      <c r="BT30" s="151" t="str">
        <f t="shared" si="24"/>
        <v>-</v>
      </c>
      <c r="BU30" s="151" t="str">
        <f t="shared" si="24"/>
        <v>-</v>
      </c>
      <c r="BV30" s="151" t="str">
        <f t="shared" si="24"/>
        <v>-</v>
      </c>
      <c r="BW30" s="151" t="str">
        <f t="shared" si="24"/>
        <v>-</v>
      </c>
      <c r="BX30" s="151" t="str">
        <f t="shared" si="24"/>
        <v>-</v>
      </c>
      <c r="BY30" s="151" t="str">
        <f t="shared" si="24"/>
        <v>-</v>
      </c>
      <c r="BZ30" s="151" t="str">
        <f t="shared" si="24"/>
        <v>-</v>
      </c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</row>
    <row r="31" spans="1:91">
      <c r="A31" s="157">
        <v>9</v>
      </c>
      <c r="B31" s="135" t="s">
        <v>354</v>
      </c>
      <c r="C31" s="130"/>
      <c r="D31" s="130">
        <v>8</v>
      </c>
      <c r="E31" s="130"/>
      <c r="F31" s="130"/>
      <c r="G31" s="130"/>
      <c r="H31" s="150">
        <f t="shared" si="25"/>
        <v>44.444444444444443</v>
      </c>
      <c r="I31" s="135">
        <f t="shared" si="19"/>
        <v>54</v>
      </c>
      <c r="J31" s="135">
        <f t="shared" si="20"/>
        <v>24</v>
      </c>
      <c r="K31" s="135">
        <v>16</v>
      </c>
      <c r="L31" s="135"/>
      <c r="M31" s="135">
        <v>8</v>
      </c>
      <c r="N31" s="135">
        <v>30</v>
      </c>
      <c r="O31" s="135"/>
      <c r="P31" s="135"/>
      <c r="Q31" s="135"/>
      <c r="R31" s="135"/>
      <c r="S31" s="135"/>
      <c r="T31" s="135"/>
      <c r="U31" s="135"/>
      <c r="V31" s="135">
        <v>3</v>
      </c>
      <c r="W31" s="135"/>
      <c r="X31" s="135"/>
      <c r="Y31" s="135"/>
      <c r="Z31" s="135"/>
      <c r="AB31" s="159" t="str">
        <f t="shared" si="21"/>
        <v>-</v>
      </c>
      <c r="AC31" s="159" t="str">
        <f t="shared" si="21"/>
        <v>-</v>
      </c>
      <c r="AD31" s="159" t="str">
        <f t="shared" si="21"/>
        <v>-</v>
      </c>
      <c r="AE31" s="159" t="str">
        <f t="shared" si="21"/>
        <v>-</v>
      </c>
      <c r="AF31" s="159" t="str">
        <f t="shared" si="21"/>
        <v>-</v>
      </c>
      <c r="AG31" s="159" t="str">
        <f t="shared" si="21"/>
        <v>-</v>
      </c>
      <c r="AH31" s="159" t="str">
        <f t="shared" si="21"/>
        <v>-</v>
      </c>
      <c r="AI31" s="159" t="str">
        <f t="shared" si="21"/>
        <v>-</v>
      </c>
      <c r="AJ31" s="159" t="str">
        <f t="shared" si="21"/>
        <v>-</v>
      </c>
      <c r="AK31" s="159" t="str">
        <f t="shared" si="21"/>
        <v>-</v>
      </c>
      <c r="AL31" s="159" t="str">
        <f t="shared" si="21"/>
        <v>-</v>
      </c>
      <c r="AM31" s="159" t="str">
        <f t="shared" si="21"/>
        <v>-</v>
      </c>
      <c r="AO31" s="151" t="str">
        <f t="shared" si="22"/>
        <v>-</v>
      </c>
      <c r="AP31" s="151" t="str">
        <f t="shared" si="22"/>
        <v>-</v>
      </c>
      <c r="AQ31" s="151" t="str">
        <f t="shared" si="22"/>
        <v>-</v>
      </c>
      <c r="AR31" s="151" t="str">
        <f t="shared" si="22"/>
        <v>-</v>
      </c>
      <c r="AS31" s="151" t="str">
        <f t="shared" si="22"/>
        <v>-</v>
      </c>
      <c r="AT31" s="151" t="str">
        <f t="shared" si="22"/>
        <v>-</v>
      </c>
      <c r="AU31" s="151" t="str">
        <f t="shared" si="22"/>
        <v>-</v>
      </c>
      <c r="AV31" s="151">
        <f t="shared" si="22"/>
        <v>1</v>
      </c>
      <c r="AW31" s="151" t="str">
        <f t="shared" si="22"/>
        <v>-</v>
      </c>
      <c r="AX31" s="151" t="str">
        <f t="shared" si="22"/>
        <v>-</v>
      </c>
      <c r="AY31" s="151" t="str">
        <f t="shared" si="22"/>
        <v>-</v>
      </c>
      <c r="AZ31" s="151" t="str">
        <f t="shared" si="22"/>
        <v>-</v>
      </c>
      <c r="BB31" s="151" t="str">
        <f t="shared" si="23"/>
        <v>-</v>
      </c>
      <c r="BC31" s="151" t="str">
        <f t="shared" si="23"/>
        <v>-</v>
      </c>
      <c r="BD31" s="151" t="str">
        <f t="shared" si="23"/>
        <v>-</v>
      </c>
      <c r="BE31" s="151" t="str">
        <f t="shared" si="23"/>
        <v>-</v>
      </c>
      <c r="BF31" s="151" t="str">
        <f t="shared" si="23"/>
        <v>-</v>
      </c>
      <c r="BG31" s="151" t="str">
        <f t="shared" si="23"/>
        <v>-</v>
      </c>
      <c r="BH31" s="151" t="str">
        <f t="shared" si="23"/>
        <v>-</v>
      </c>
      <c r="BI31" s="151" t="str">
        <f t="shared" si="23"/>
        <v>-</v>
      </c>
      <c r="BJ31" s="151" t="str">
        <f t="shared" si="23"/>
        <v>-</v>
      </c>
      <c r="BK31" s="151" t="str">
        <f t="shared" si="23"/>
        <v>-</v>
      </c>
      <c r="BL31" s="151" t="str">
        <f t="shared" si="23"/>
        <v>-</v>
      </c>
      <c r="BM31" s="151" t="str">
        <f t="shared" si="23"/>
        <v>-</v>
      </c>
      <c r="BO31" s="151" t="str">
        <f t="shared" si="24"/>
        <v>-</v>
      </c>
      <c r="BP31" s="151" t="str">
        <f t="shared" si="24"/>
        <v>-</v>
      </c>
      <c r="BQ31" s="151" t="str">
        <f t="shared" si="24"/>
        <v>-</v>
      </c>
      <c r="BR31" s="151" t="str">
        <f t="shared" si="24"/>
        <v>-</v>
      </c>
      <c r="BS31" s="151" t="str">
        <f t="shared" si="24"/>
        <v>-</v>
      </c>
      <c r="BT31" s="151" t="str">
        <f t="shared" si="24"/>
        <v>-</v>
      </c>
      <c r="BU31" s="151" t="str">
        <f t="shared" si="24"/>
        <v>-</v>
      </c>
      <c r="BV31" s="151" t="str">
        <f t="shared" si="24"/>
        <v>-</v>
      </c>
      <c r="BW31" s="151" t="str">
        <f t="shared" si="24"/>
        <v>-</v>
      </c>
      <c r="BX31" s="151" t="str">
        <f t="shared" si="24"/>
        <v>-</v>
      </c>
      <c r="BY31" s="151" t="str">
        <f t="shared" si="24"/>
        <v>-</v>
      </c>
      <c r="BZ31" s="151" t="str">
        <f t="shared" si="24"/>
        <v>-</v>
      </c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1"/>
    </row>
    <row r="32" spans="1:91">
      <c r="A32" s="137">
        <v>3</v>
      </c>
      <c r="B32" s="137" t="s">
        <v>355</v>
      </c>
      <c r="C32" s="137"/>
      <c r="D32" s="137"/>
      <c r="E32" s="137"/>
      <c r="F32" s="137"/>
      <c r="G32" s="137">
        <f>SUM(G33:G55)</f>
        <v>0</v>
      </c>
      <c r="H32" s="155">
        <f t="shared" si="25"/>
        <v>53.021442495126706</v>
      </c>
      <c r="I32" s="137">
        <f t="shared" ref="I32:Z32" si="26">SUM(I33:I55)</f>
        <v>2052</v>
      </c>
      <c r="J32" s="137">
        <f t="shared" si="26"/>
        <v>1088</v>
      </c>
      <c r="K32" s="137">
        <f t="shared" si="26"/>
        <v>608</v>
      </c>
      <c r="L32" s="137">
        <f t="shared" si="26"/>
        <v>206</v>
      </c>
      <c r="M32" s="137">
        <f t="shared" si="26"/>
        <v>342</v>
      </c>
      <c r="N32" s="137">
        <f t="shared" si="26"/>
        <v>894</v>
      </c>
      <c r="O32" s="137">
        <f t="shared" si="26"/>
        <v>6</v>
      </c>
      <c r="P32" s="137">
        <f t="shared" si="26"/>
        <v>6</v>
      </c>
      <c r="Q32" s="137">
        <f t="shared" si="26"/>
        <v>4</v>
      </c>
      <c r="R32" s="137">
        <f t="shared" si="26"/>
        <v>3</v>
      </c>
      <c r="S32" s="137">
        <f t="shared" si="26"/>
        <v>7</v>
      </c>
      <c r="T32" s="137">
        <f t="shared" si="26"/>
        <v>24</v>
      </c>
      <c r="U32" s="137">
        <f t="shared" si="26"/>
        <v>7</v>
      </c>
      <c r="V32" s="137">
        <f t="shared" si="26"/>
        <v>10</v>
      </c>
      <c r="W32" s="137">
        <f t="shared" si="26"/>
        <v>12</v>
      </c>
      <c r="X32" s="137">
        <f t="shared" si="26"/>
        <v>7</v>
      </c>
      <c r="Y32" s="137">
        <f t="shared" si="26"/>
        <v>10</v>
      </c>
      <c r="Z32" s="137">
        <f t="shared" si="26"/>
        <v>2</v>
      </c>
      <c r="AB32" s="156">
        <f t="shared" ref="AB32:CM32" si="27">SUM(AB33:AB55)</f>
        <v>1</v>
      </c>
      <c r="AC32" s="156">
        <f t="shared" si="27"/>
        <v>1</v>
      </c>
      <c r="AD32" s="156">
        <f t="shared" si="27"/>
        <v>1</v>
      </c>
      <c r="AE32" s="156">
        <f t="shared" si="27"/>
        <v>1</v>
      </c>
      <c r="AF32" s="156">
        <f t="shared" si="27"/>
        <v>0</v>
      </c>
      <c r="AG32" s="156">
        <f t="shared" si="27"/>
        <v>2</v>
      </c>
      <c r="AH32" s="156">
        <f t="shared" si="27"/>
        <v>1</v>
      </c>
      <c r="AI32" s="156">
        <f t="shared" si="27"/>
        <v>0</v>
      </c>
      <c r="AJ32" s="156">
        <f t="shared" si="27"/>
        <v>2</v>
      </c>
      <c r="AK32" s="156">
        <f t="shared" si="27"/>
        <v>1</v>
      </c>
      <c r="AL32" s="156">
        <f t="shared" si="27"/>
        <v>0</v>
      </c>
      <c r="AM32" s="156">
        <f t="shared" si="27"/>
        <v>0</v>
      </c>
      <c r="AO32" s="156">
        <f t="shared" si="27"/>
        <v>2</v>
      </c>
      <c r="AP32" s="156">
        <f t="shared" si="27"/>
        <v>1</v>
      </c>
      <c r="AQ32" s="156">
        <f t="shared" si="27"/>
        <v>1</v>
      </c>
      <c r="AR32" s="156">
        <f t="shared" si="27"/>
        <v>1</v>
      </c>
      <c r="AS32" s="156">
        <f t="shared" si="27"/>
        <v>0</v>
      </c>
      <c r="AT32" s="156">
        <f t="shared" si="27"/>
        <v>4</v>
      </c>
      <c r="AU32" s="156">
        <f t="shared" si="27"/>
        <v>1</v>
      </c>
      <c r="AV32" s="156">
        <f t="shared" si="27"/>
        <v>2</v>
      </c>
      <c r="AW32" s="156">
        <f t="shared" si="27"/>
        <v>1</v>
      </c>
      <c r="AX32" s="156">
        <f t="shared" si="27"/>
        <v>2</v>
      </c>
      <c r="AY32" s="156">
        <f t="shared" si="27"/>
        <v>3</v>
      </c>
      <c r="AZ32" s="156">
        <f t="shared" si="27"/>
        <v>1</v>
      </c>
      <c r="BB32" s="156">
        <f t="shared" si="27"/>
        <v>0</v>
      </c>
      <c r="BC32" s="156">
        <f t="shared" si="27"/>
        <v>0</v>
      </c>
      <c r="BD32" s="156">
        <f t="shared" si="27"/>
        <v>0</v>
      </c>
      <c r="BE32" s="156">
        <f t="shared" si="27"/>
        <v>0</v>
      </c>
      <c r="BF32" s="156">
        <f t="shared" si="27"/>
        <v>0</v>
      </c>
      <c r="BG32" s="156">
        <f t="shared" si="27"/>
        <v>0</v>
      </c>
      <c r="BH32" s="156">
        <f t="shared" si="27"/>
        <v>0</v>
      </c>
      <c r="BI32" s="156">
        <f t="shared" si="27"/>
        <v>0</v>
      </c>
      <c r="BJ32" s="156">
        <f t="shared" si="27"/>
        <v>1</v>
      </c>
      <c r="BK32" s="156">
        <f t="shared" si="27"/>
        <v>0</v>
      </c>
      <c r="BL32" s="156">
        <f t="shared" si="27"/>
        <v>0</v>
      </c>
      <c r="BM32" s="156">
        <f t="shared" si="27"/>
        <v>0</v>
      </c>
      <c r="BO32" s="156">
        <f t="shared" si="27"/>
        <v>0</v>
      </c>
      <c r="BP32" s="156">
        <f t="shared" si="27"/>
        <v>0</v>
      </c>
      <c r="BQ32" s="156">
        <f t="shared" si="27"/>
        <v>0</v>
      </c>
      <c r="BR32" s="156">
        <f t="shared" si="27"/>
        <v>1</v>
      </c>
      <c r="BS32" s="156">
        <f t="shared" si="27"/>
        <v>0</v>
      </c>
      <c r="BT32" s="156">
        <f t="shared" si="27"/>
        <v>2</v>
      </c>
      <c r="BU32" s="156">
        <f t="shared" si="27"/>
        <v>1</v>
      </c>
      <c r="BV32" s="156">
        <f t="shared" si="27"/>
        <v>1</v>
      </c>
      <c r="BW32" s="156">
        <f t="shared" si="27"/>
        <v>1</v>
      </c>
      <c r="BX32" s="156">
        <f t="shared" si="27"/>
        <v>0</v>
      </c>
      <c r="BY32" s="156">
        <f t="shared" si="27"/>
        <v>0</v>
      </c>
      <c r="BZ32" s="156">
        <f t="shared" si="27"/>
        <v>0</v>
      </c>
      <c r="CA32" s="162"/>
      <c r="CB32" s="156">
        <f t="shared" si="27"/>
        <v>4</v>
      </c>
      <c r="CC32" s="156">
        <f t="shared" si="27"/>
        <v>2</v>
      </c>
      <c r="CD32" s="156">
        <f t="shared" si="27"/>
        <v>2</v>
      </c>
      <c r="CE32" s="156">
        <f t="shared" si="27"/>
        <v>0</v>
      </c>
      <c r="CF32" s="156">
        <f t="shared" si="27"/>
        <v>0</v>
      </c>
      <c r="CG32" s="156">
        <f t="shared" si="27"/>
        <v>0</v>
      </c>
      <c r="CH32" s="156">
        <f t="shared" si="27"/>
        <v>0</v>
      </c>
      <c r="CI32" s="156">
        <f t="shared" si="27"/>
        <v>0</v>
      </c>
      <c r="CJ32" s="156">
        <f t="shared" si="27"/>
        <v>0</v>
      </c>
      <c r="CK32" s="156">
        <f t="shared" si="27"/>
        <v>0</v>
      </c>
      <c r="CL32" s="156">
        <f t="shared" si="27"/>
        <v>0</v>
      </c>
      <c r="CM32" s="156">
        <f t="shared" si="27"/>
        <v>0</v>
      </c>
    </row>
    <row r="33" spans="1:91">
      <c r="A33" s="163">
        <v>1</v>
      </c>
      <c r="B33" s="135" t="s">
        <v>356</v>
      </c>
      <c r="C33" s="130"/>
      <c r="D33" s="130">
        <v>1</v>
      </c>
      <c r="E33" s="130"/>
      <c r="F33" s="130"/>
      <c r="G33" s="130"/>
      <c r="H33" s="150">
        <f t="shared" si="25"/>
        <v>51.851851851851848</v>
      </c>
      <c r="I33" s="135">
        <f t="shared" ref="I33:I40" si="28">J33+N33</f>
        <v>27</v>
      </c>
      <c r="J33" s="135">
        <f t="shared" ref="J33:J55" si="29">O33*O$6+P33*P$6+Q33*Q$6+R33*R$6+S33*S$6+T33*T$6+U33*U$6+V33*V$6+W33*W$6+X33*X$6+Y33*Y$6+Z33*Z$6</f>
        <v>14</v>
      </c>
      <c r="K33" s="135">
        <v>14</v>
      </c>
      <c r="L33" s="135"/>
      <c r="M33" s="135"/>
      <c r="N33" s="135">
        <v>13</v>
      </c>
      <c r="O33" s="135">
        <v>1</v>
      </c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B33" s="159" t="str">
        <f t="shared" ref="AB33:AM55" si="30">IF(ISERROR(SEARCH(AB$7,$C33,1)),"-",IF(COUNTIF($C33,AB$7)=1,1,IF(ISERROR(SEARCH(CONCATENATE(AB$7,","),$C33,1)),IF(ISERROR(SEARCH(CONCATENATE(",",AB$7),$C33,1)),"-",1),1)))</f>
        <v>-</v>
      </c>
      <c r="AC33" s="159" t="str">
        <f t="shared" si="30"/>
        <v>-</v>
      </c>
      <c r="AD33" s="159" t="str">
        <f t="shared" si="30"/>
        <v>-</v>
      </c>
      <c r="AE33" s="159" t="str">
        <f t="shared" si="30"/>
        <v>-</v>
      </c>
      <c r="AF33" s="159" t="str">
        <f t="shared" si="30"/>
        <v>-</v>
      </c>
      <c r="AG33" s="159" t="str">
        <f t="shared" si="30"/>
        <v>-</v>
      </c>
      <c r="AH33" s="159" t="str">
        <f t="shared" si="30"/>
        <v>-</v>
      </c>
      <c r="AI33" s="159" t="str">
        <f t="shared" si="30"/>
        <v>-</v>
      </c>
      <c r="AJ33" s="159" t="str">
        <f t="shared" si="30"/>
        <v>-</v>
      </c>
      <c r="AK33" s="159" t="str">
        <f t="shared" si="30"/>
        <v>-</v>
      </c>
      <c r="AL33" s="159" t="str">
        <f t="shared" si="30"/>
        <v>-</v>
      </c>
      <c r="AM33" s="159" t="str">
        <f t="shared" si="30"/>
        <v>-</v>
      </c>
      <c r="AO33" s="151">
        <f t="shared" ref="AO33:AZ55" si="31">IF(ISERROR(SEARCH(AO$7,$D33,1)),"-",IF(COUNTIF($D33,AO$7)=1,1,IF(ISERROR(SEARCH(CONCATENATE(AO$7,","),$D33,1)),IF(ISERROR(SEARCH(CONCATENATE(",",AO$7),$D33,1)),"-",1),1)))</f>
        <v>1</v>
      </c>
      <c r="AP33" s="151" t="str">
        <f t="shared" si="31"/>
        <v>-</v>
      </c>
      <c r="AQ33" s="151" t="str">
        <f t="shared" si="31"/>
        <v>-</v>
      </c>
      <c r="AR33" s="151" t="str">
        <f t="shared" si="31"/>
        <v>-</v>
      </c>
      <c r="AS33" s="151" t="str">
        <f t="shared" si="31"/>
        <v>-</v>
      </c>
      <c r="AT33" s="151" t="str">
        <f t="shared" si="31"/>
        <v>-</v>
      </c>
      <c r="AU33" s="151" t="str">
        <f t="shared" si="31"/>
        <v>-</v>
      </c>
      <c r="AV33" s="151" t="str">
        <f t="shared" si="31"/>
        <v>-</v>
      </c>
      <c r="AW33" s="151" t="str">
        <f t="shared" si="31"/>
        <v>-</v>
      </c>
      <c r="AX33" s="151" t="str">
        <f t="shared" si="31"/>
        <v>-</v>
      </c>
      <c r="AY33" s="151" t="str">
        <f t="shared" si="31"/>
        <v>-</v>
      </c>
      <c r="AZ33" s="151" t="str">
        <f t="shared" si="31"/>
        <v>-</v>
      </c>
      <c r="BB33" s="151" t="str">
        <f t="shared" ref="BB33:BM55" si="32">IF(ISERROR(SEARCH(BB$7,$E33,1)),"-",IF(COUNTIF($E33,BB$7)=1,1,IF(ISERROR(SEARCH(CONCATENATE(BB$7,","),$E33,1)),IF(ISERROR(SEARCH(CONCATENATE(",",BB$7),$E33,1)),"-",1),1)))</f>
        <v>-</v>
      </c>
      <c r="BC33" s="151" t="str">
        <f t="shared" si="32"/>
        <v>-</v>
      </c>
      <c r="BD33" s="151" t="str">
        <f t="shared" si="32"/>
        <v>-</v>
      </c>
      <c r="BE33" s="151" t="str">
        <f t="shared" si="32"/>
        <v>-</v>
      </c>
      <c r="BF33" s="151" t="str">
        <f t="shared" si="32"/>
        <v>-</v>
      </c>
      <c r="BG33" s="151" t="str">
        <f t="shared" si="32"/>
        <v>-</v>
      </c>
      <c r="BH33" s="151" t="str">
        <f t="shared" si="32"/>
        <v>-</v>
      </c>
      <c r="BI33" s="151" t="str">
        <f t="shared" si="32"/>
        <v>-</v>
      </c>
      <c r="BJ33" s="151" t="str">
        <f t="shared" si="32"/>
        <v>-</v>
      </c>
      <c r="BK33" s="151" t="str">
        <f t="shared" si="32"/>
        <v>-</v>
      </c>
      <c r="BL33" s="151" t="str">
        <f t="shared" si="32"/>
        <v>-</v>
      </c>
      <c r="BM33" s="151" t="str">
        <f t="shared" si="32"/>
        <v>-</v>
      </c>
      <c r="BO33" s="151" t="str">
        <f t="shared" ref="BO33:BZ55" si="33">IF(ISERROR(SEARCH(BO$7,$F33,1)),"-",IF(COUNTIF($F33,BO$7)=1,1,IF(ISERROR(SEARCH(CONCATENATE(BO$7,","),$F33,1)),IF(ISERROR(SEARCH(CONCATENATE(",",BO$7),$F33,1)),"-",1),1)))</f>
        <v>-</v>
      </c>
      <c r="BP33" s="151" t="str">
        <f t="shared" si="33"/>
        <v>-</v>
      </c>
      <c r="BQ33" s="151" t="str">
        <f t="shared" si="33"/>
        <v>-</v>
      </c>
      <c r="BR33" s="151" t="str">
        <f t="shared" si="33"/>
        <v>-</v>
      </c>
      <c r="BS33" s="151" t="str">
        <f t="shared" si="33"/>
        <v>-</v>
      </c>
      <c r="BT33" s="151" t="str">
        <f t="shared" si="33"/>
        <v>-</v>
      </c>
      <c r="BU33" s="151" t="str">
        <f t="shared" si="33"/>
        <v>-</v>
      </c>
      <c r="BV33" s="151" t="str">
        <f t="shared" si="33"/>
        <v>-</v>
      </c>
      <c r="BW33" s="151" t="str">
        <f t="shared" si="33"/>
        <v>-</v>
      </c>
      <c r="BX33" s="151" t="str">
        <f t="shared" si="33"/>
        <v>-</v>
      </c>
      <c r="BY33" s="151" t="str">
        <f t="shared" si="33"/>
        <v>-</v>
      </c>
      <c r="BZ33" s="151" t="str">
        <f t="shared" si="33"/>
        <v>-</v>
      </c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</row>
    <row r="34" spans="1:91">
      <c r="A34" s="163">
        <v>2</v>
      </c>
      <c r="B34" s="135" t="s">
        <v>357</v>
      </c>
      <c r="C34" s="130"/>
      <c r="D34" s="130">
        <v>6</v>
      </c>
      <c r="E34" s="130"/>
      <c r="F34" s="130"/>
      <c r="G34" s="130"/>
      <c r="H34" s="150">
        <f t="shared" si="25"/>
        <v>44.444444444444443</v>
      </c>
      <c r="I34" s="135">
        <f t="shared" si="28"/>
        <v>54</v>
      </c>
      <c r="J34" s="135">
        <f t="shared" si="29"/>
        <v>24</v>
      </c>
      <c r="K34" s="135">
        <v>14</v>
      </c>
      <c r="L34" s="135">
        <v>10</v>
      </c>
      <c r="M34" s="135"/>
      <c r="N34" s="135">
        <v>30</v>
      </c>
      <c r="O34" s="135"/>
      <c r="P34" s="135"/>
      <c r="Q34" s="135"/>
      <c r="R34" s="135"/>
      <c r="S34" s="135"/>
      <c r="T34" s="135">
        <v>2</v>
      </c>
      <c r="U34" s="135"/>
      <c r="V34" s="135"/>
      <c r="W34" s="135"/>
      <c r="X34" s="135"/>
      <c r="Y34" s="135"/>
      <c r="Z34" s="135"/>
      <c r="AB34" s="159" t="str">
        <f t="shared" si="30"/>
        <v>-</v>
      </c>
      <c r="AC34" s="159" t="str">
        <f t="shared" si="30"/>
        <v>-</v>
      </c>
      <c r="AD34" s="159" t="str">
        <f t="shared" si="30"/>
        <v>-</v>
      </c>
      <c r="AE34" s="159" t="str">
        <f t="shared" si="30"/>
        <v>-</v>
      </c>
      <c r="AF34" s="159" t="str">
        <f t="shared" si="30"/>
        <v>-</v>
      </c>
      <c r="AG34" s="159" t="str">
        <f t="shared" si="30"/>
        <v>-</v>
      </c>
      <c r="AH34" s="159" t="str">
        <f t="shared" si="30"/>
        <v>-</v>
      </c>
      <c r="AI34" s="159" t="str">
        <f t="shared" si="30"/>
        <v>-</v>
      </c>
      <c r="AJ34" s="159" t="str">
        <f t="shared" si="30"/>
        <v>-</v>
      </c>
      <c r="AK34" s="159" t="str">
        <f t="shared" si="30"/>
        <v>-</v>
      </c>
      <c r="AL34" s="159" t="str">
        <f t="shared" si="30"/>
        <v>-</v>
      </c>
      <c r="AM34" s="159" t="str">
        <f t="shared" si="30"/>
        <v>-</v>
      </c>
      <c r="AO34" s="151" t="str">
        <f t="shared" si="31"/>
        <v>-</v>
      </c>
      <c r="AP34" s="151" t="str">
        <f t="shared" si="31"/>
        <v>-</v>
      </c>
      <c r="AQ34" s="151" t="str">
        <f t="shared" si="31"/>
        <v>-</v>
      </c>
      <c r="AR34" s="151" t="str">
        <f t="shared" si="31"/>
        <v>-</v>
      </c>
      <c r="AS34" s="151" t="str">
        <f t="shared" si="31"/>
        <v>-</v>
      </c>
      <c r="AT34" s="151">
        <f t="shared" si="31"/>
        <v>1</v>
      </c>
      <c r="AU34" s="151" t="str">
        <f t="shared" si="31"/>
        <v>-</v>
      </c>
      <c r="AV34" s="151" t="str">
        <f t="shared" si="31"/>
        <v>-</v>
      </c>
      <c r="AW34" s="151" t="str">
        <f t="shared" si="31"/>
        <v>-</v>
      </c>
      <c r="AX34" s="151" t="str">
        <f t="shared" si="31"/>
        <v>-</v>
      </c>
      <c r="AY34" s="151" t="str">
        <f t="shared" si="31"/>
        <v>-</v>
      </c>
      <c r="AZ34" s="151" t="str">
        <f t="shared" si="31"/>
        <v>-</v>
      </c>
      <c r="BB34" s="151" t="str">
        <f t="shared" si="32"/>
        <v>-</v>
      </c>
      <c r="BC34" s="151" t="str">
        <f t="shared" si="32"/>
        <v>-</v>
      </c>
      <c r="BD34" s="151" t="str">
        <f t="shared" si="32"/>
        <v>-</v>
      </c>
      <c r="BE34" s="151" t="str">
        <f t="shared" si="32"/>
        <v>-</v>
      </c>
      <c r="BF34" s="151" t="str">
        <f t="shared" si="32"/>
        <v>-</v>
      </c>
      <c r="BG34" s="151" t="str">
        <f t="shared" si="32"/>
        <v>-</v>
      </c>
      <c r="BH34" s="151" t="str">
        <f t="shared" si="32"/>
        <v>-</v>
      </c>
      <c r="BI34" s="151" t="str">
        <f t="shared" si="32"/>
        <v>-</v>
      </c>
      <c r="BJ34" s="151" t="str">
        <f t="shared" si="32"/>
        <v>-</v>
      </c>
      <c r="BK34" s="151" t="str">
        <f t="shared" si="32"/>
        <v>-</v>
      </c>
      <c r="BL34" s="151" t="str">
        <f t="shared" si="32"/>
        <v>-</v>
      </c>
      <c r="BM34" s="151" t="str">
        <f t="shared" si="32"/>
        <v>-</v>
      </c>
      <c r="BO34" s="151" t="str">
        <f t="shared" si="33"/>
        <v>-</v>
      </c>
      <c r="BP34" s="151" t="str">
        <f t="shared" si="33"/>
        <v>-</v>
      </c>
      <c r="BQ34" s="151" t="str">
        <f t="shared" si="33"/>
        <v>-</v>
      </c>
      <c r="BR34" s="151" t="str">
        <f t="shared" si="33"/>
        <v>-</v>
      </c>
      <c r="BS34" s="151" t="str">
        <f t="shared" si="33"/>
        <v>-</v>
      </c>
      <c r="BT34" s="151" t="str">
        <f t="shared" si="33"/>
        <v>-</v>
      </c>
      <c r="BU34" s="151" t="str">
        <f t="shared" si="33"/>
        <v>-</v>
      </c>
      <c r="BV34" s="151" t="str">
        <f t="shared" si="33"/>
        <v>-</v>
      </c>
      <c r="BW34" s="151" t="str">
        <f t="shared" si="33"/>
        <v>-</v>
      </c>
      <c r="BX34" s="151" t="str">
        <f t="shared" si="33"/>
        <v>-</v>
      </c>
      <c r="BY34" s="151" t="str">
        <f t="shared" si="33"/>
        <v>-</v>
      </c>
      <c r="BZ34" s="151" t="str">
        <f t="shared" si="33"/>
        <v>-</v>
      </c>
      <c r="CB34" s="151"/>
      <c r="CC34" s="151"/>
      <c r="CD34" s="151"/>
      <c r="CE34" s="151"/>
      <c r="CF34" s="151"/>
      <c r="CG34" s="151"/>
      <c r="CH34" s="151"/>
      <c r="CI34" s="151"/>
      <c r="CJ34" s="151"/>
      <c r="CK34" s="151"/>
      <c r="CL34" s="151"/>
      <c r="CM34" s="151"/>
    </row>
    <row r="35" spans="1:91">
      <c r="A35" s="163">
        <v>3</v>
      </c>
      <c r="B35" s="135" t="s">
        <v>358</v>
      </c>
      <c r="C35" s="130">
        <v>4.5999999999999996</v>
      </c>
      <c r="D35" s="130"/>
      <c r="E35" s="130"/>
      <c r="F35" s="130">
        <v>4.5999999999999996</v>
      </c>
      <c r="G35" s="130"/>
      <c r="H35" s="150">
        <f t="shared" si="25"/>
        <v>62.43386243386243</v>
      </c>
      <c r="I35" s="135">
        <f t="shared" si="28"/>
        <v>189</v>
      </c>
      <c r="J35" s="135">
        <f t="shared" si="29"/>
        <v>118</v>
      </c>
      <c r="K35" s="135">
        <v>62</v>
      </c>
      <c r="L35" s="135">
        <v>26</v>
      </c>
      <c r="M35" s="135">
        <v>30</v>
      </c>
      <c r="N35" s="135">
        <v>71</v>
      </c>
      <c r="O35" s="135"/>
      <c r="P35" s="135"/>
      <c r="Q35" s="135"/>
      <c r="R35" s="135">
        <v>3</v>
      </c>
      <c r="S35" s="135">
        <v>5</v>
      </c>
      <c r="T35" s="135">
        <v>3</v>
      </c>
      <c r="U35" s="135"/>
      <c r="V35" s="135"/>
      <c r="W35" s="135"/>
      <c r="X35" s="135"/>
      <c r="Y35" s="135"/>
      <c r="Z35" s="135"/>
      <c r="AB35" s="159" t="str">
        <f t="shared" si="30"/>
        <v>-</v>
      </c>
      <c r="AC35" s="159" t="str">
        <f t="shared" si="30"/>
        <v>-</v>
      </c>
      <c r="AD35" s="159" t="str">
        <f t="shared" si="30"/>
        <v>-</v>
      </c>
      <c r="AE35" s="159">
        <f t="shared" si="30"/>
        <v>1</v>
      </c>
      <c r="AF35" s="159" t="str">
        <f t="shared" si="30"/>
        <v>-</v>
      </c>
      <c r="AG35" s="159">
        <f t="shared" si="30"/>
        <v>1</v>
      </c>
      <c r="AH35" s="159" t="str">
        <f t="shared" si="30"/>
        <v>-</v>
      </c>
      <c r="AI35" s="159" t="str">
        <f t="shared" si="30"/>
        <v>-</v>
      </c>
      <c r="AJ35" s="159" t="str">
        <f t="shared" si="30"/>
        <v>-</v>
      </c>
      <c r="AK35" s="159" t="str">
        <f t="shared" si="30"/>
        <v>-</v>
      </c>
      <c r="AL35" s="159" t="str">
        <f t="shared" si="30"/>
        <v>-</v>
      </c>
      <c r="AM35" s="159" t="str">
        <f t="shared" si="30"/>
        <v>-</v>
      </c>
      <c r="AO35" s="151" t="str">
        <f t="shared" si="31"/>
        <v>-</v>
      </c>
      <c r="AP35" s="151" t="str">
        <f t="shared" si="31"/>
        <v>-</v>
      </c>
      <c r="AQ35" s="151" t="str">
        <f t="shared" si="31"/>
        <v>-</v>
      </c>
      <c r="AR35" s="151" t="str">
        <f t="shared" si="31"/>
        <v>-</v>
      </c>
      <c r="AS35" s="151" t="str">
        <f t="shared" si="31"/>
        <v>-</v>
      </c>
      <c r="AT35" s="151" t="str">
        <f t="shared" si="31"/>
        <v>-</v>
      </c>
      <c r="AU35" s="151" t="str">
        <f t="shared" si="31"/>
        <v>-</v>
      </c>
      <c r="AV35" s="151" t="str">
        <f t="shared" si="31"/>
        <v>-</v>
      </c>
      <c r="AW35" s="151" t="str">
        <f t="shared" si="31"/>
        <v>-</v>
      </c>
      <c r="AX35" s="151" t="str">
        <f t="shared" si="31"/>
        <v>-</v>
      </c>
      <c r="AY35" s="151" t="str">
        <f t="shared" si="31"/>
        <v>-</v>
      </c>
      <c r="AZ35" s="151" t="str">
        <f t="shared" si="31"/>
        <v>-</v>
      </c>
      <c r="BB35" s="151" t="str">
        <f t="shared" si="32"/>
        <v>-</v>
      </c>
      <c r="BC35" s="151" t="str">
        <f t="shared" si="32"/>
        <v>-</v>
      </c>
      <c r="BD35" s="151" t="str">
        <f t="shared" si="32"/>
        <v>-</v>
      </c>
      <c r="BE35" s="151" t="str">
        <f t="shared" si="32"/>
        <v>-</v>
      </c>
      <c r="BF35" s="151" t="str">
        <f t="shared" si="32"/>
        <v>-</v>
      </c>
      <c r="BG35" s="151" t="str">
        <f t="shared" si="32"/>
        <v>-</v>
      </c>
      <c r="BH35" s="151" t="str">
        <f t="shared" si="32"/>
        <v>-</v>
      </c>
      <c r="BI35" s="151" t="str">
        <f t="shared" si="32"/>
        <v>-</v>
      </c>
      <c r="BJ35" s="151" t="str">
        <f t="shared" si="32"/>
        <v>-</v>
      </c>
      <c r="BK35" s="151" t="str">
        <f t="shared" si="32"/>
        <v>-</v>
      </c>
      <c r="BL35" s="151" t="str">
        <f t="shared" si="32"/>
        <v>-</v>
      </c>
      <c r="BM35" s="151" t="str">
        <f t="shared" si="32"/>
        <v>-</v>
      </c>
      <c r="BO35" s="151" t="str">
        <f t="shared" si="33"/>
        <v>-</v>
      </c>
      <c r="BP35" s="151" t="str">
        <f t="shared" si="33"/>
        <v>-</v>
      </c>
      <c r="BQ35" s="151" t="str">
        <f t="shared" si="33"/>
        <v>-</v>
      </c>
      <c r="BR35" s="151">
        <f t="shared" si="33"/>
        <v>1</v>
      </c>
      <c r="BS35" s="151" t="str">
        <f t="shared" si="33"/>
        <v>-</v>
      </c>
      <c r="BT35" s="151">
        <f t="shared" si="33"/>
        <v>1</v>
      </c>
      <c r="BU35" s="151" t="str">
        <f t="shared" si="33"/>
        <v>-</v>
      </c>
      <c r="BV35" s="151" t="str">
        <f t="shared" si="33"/>
        <v>-</v>
      </c>
      <c r="BW35" s="151" t="str">
        <f t="shared" si="33"/>
        <v>-</v>
      </c>
      <c r="BX35" s="151" t="str">
        <f t="shared" si="33"/>
        <v>-</v>
      </c>
      <c r="BY35" s="151" t="str">
        <f t="shared" si="33"/>
        <v>-</v>
      </c>
      <c r="BZ35" s="151" t="str">
        <f t="shared" si="33"/>
        <v>-</v>
      </c>
      <c r="CB35" s="151"/>
      <c r="CC35" s="151"/>
      <c r="CD35" s="151"/>
      <c r="CE35" s="151"/>
      <c r="CF35" s="151"/>
      <c r="CG35" s="151"/>
      <c r="CH35" s="151"/>
      <c r="CI35" s="151"/>
      <c r="CJ35" s="151"/>
      <c r="CK35" s="151"/>
      <c r="CL35" s="151"/>
      <c r="CM35" s="151"/>
    </row>
    <row r="36" spans="1:91">
      <c r="A36" s="163">
        <v>4</v>
      </c>
      <c r="B36" s="135" t="s">
        <v>359</v>
      </c>
      <c r="C36" s="130">
        <v>7</v>
      </c>
      <c r="D36" s="130"/>
      <c r="E36" s="130"/>
      <c r="F36" s="130">
        <v>7</v>
      </c>
      <c r="G36" s="130"/>
      <c r="H36" s="150">
        <f t="shared" si="25"/>
        <v>64.81481481481481</v>
      </c>
      <c r="I36" s="135">
        <f t="shared" si="28"/>
        <v>108</v>
      </c>
      <c r="J36" s="135">
        <f t="shared" si="29"/>
        <v>70</v>
      </c>
      <c r="K36" s="135">
        <v>36</v>
      </c>
      <c r="L36" s="135"/>
      <c r="M36" s="135">
        <v>34</v>
      </c>
      <c r="N36" s="135">
        <v>38</v>
      </c>
      <c r="O36" s="135"/>
      <c r="P36" s="135"/>
      <c r="Q36" s="135"/>
      <c r="R36" s="135"/>
      <c r="S36" s="135"/>
      <c r="T36" s="135"/>
      <c r="U36" s="135">
        <v>5</v>
      </c>
      <c r="V36" s="135"/>
      <c r="W36" s="135"/>
      <c r="X36" s="135"/>
      <c r="Y36" s="135"/>
      <c r="Z36" s="135"/>
      <c r="AB36" s="159" t="str">
        <f t="shared" si="30"/>
        <v>-</v>
      </c>
      <c r="AC36" s="159" t="str">
        <f t="shared" si="30"/>
        <v>-</v>
      </c>
      <c r="AD36" s="159" t="str">
        <f t="shared" si="30"/>
        <v>-</v>
      </c>
      <c r="AE36" s="159" t="str">
        <f t="shared" si="30"/>
        <v>-</v>
      </c>
      <c r="AF36" s="159" t="str">
        <f t="shared" si="30"/>
        <v>-</v>
      </c>
      <c r="AG36" s="159" t="str">
        <f t="shared" si="30"/>
        <v>-</v>
      </c>
      <c r="AH36" s="159">
        <f t="shared" si="30"/>
        <v>1</v>
      </c>
      <c r="AI36" s="159" t="str">
        <f t="shared" si="30"/>
        <v>-</v>
      </c>
      <c r="AJ36" s="159" t="str">
        <f t="shared" si="30"/>
        <v>-</v>
      </c>
      <c r="AK36" s="159" t="str">
        <f t="shared" si="30"/>
        <v>-</v>
      </c>
      <c r="AL36" s="159" t="str">
        <f t="shared" si="30"/>
        <v>-</v>
      </c>
      <c r="AM36" s="159" t="str">
        <f t="shared" si="30"/>
        <v>-</v>
      </c>
      <c r="AO36" s="151" t="str">
        <f t="shared" si="31"/>
        <v>-</v>
      </c>
      <c r="AP36" s="151" t="str">
        <f t="shared" si="31"/>
        <v>-</v>
      </c>
      <c r="AQ36" s="151" t="str">
        <f t="shared" si="31"/>
        <v>-</v>
      </c>
      <c r="AR36" s="151" t="str">
        <f t="shared" si="31"/>
        <v>-</v>
      </c>
      <c r="AS36" s="151" t="str">
        <f t="shared" si="31"/>
        <v>-</v>
      </c>
      <c r="AT36" s="151" t="str">
        <f t="shared" si="31"/>
        <v>-</v>
      </c>
      <c r="AU36" s="151" t="str">
        <f t="shared" si="31"/>
        <v>-</v>
      </c>
      <c r="AV36" s="151" t="str">
        <f t="shared" si="31"/>
        <v>-</v>
      </c>
      <c r="AW36" s="151" t="str">
        <f t="shared" si="31"/>
        <v>-</v>
      </c>
      <c r="AX36" s="151" t="str">
        <f t="shared" si="31"/>
        <v>-</v>
      </c>
      <c r="AY36" s="151" t="str">
        <f t="shared" si="31"/>
        <v>-</v>
      </c>
      <c r="AZ36" s="151" t="str">
        <f t="shared" si="31"/>
        <v>-</v>
      </c>
      <c r="BB36" s="151" t="str">
        <f t="shared" si="32"/>
        <v>-</v>
      </c>
      <c r="BC36" s="151" t="str">
        <f t="shared" si="32"/>
        <v>-</v>
      </c>
      <c r="BD36" s="151" t="str">
        <f t="shared" si="32"/>
        <v>-</v>
      </c>
      <c r="BE36" s="151" t="str">
        <f t="shared" si="32"/>
        <v>-</v>
      </c>
      <c r="BF36" s="151" t="str">
        <f t="shared" si="32"/>
        <v>-</v>
      </c>
      <c r="BG36" s="151" t="str">
        <f t="shared" si="32"/>
        <v>-</v>
      </c>
      <c r="BH36" s="151" t="str">
        <f t="shared" si="32"/>
        <v>-</v>
      </c>
      <c r="BI36" s="151" t="str">
        <f t="shared" si="32"/>
        <v>-</v>
      </c>
      <c r="BJ36" s="151" t="str">
        <f t="shared" si="32"/>
        <v>-</v>
      </c>
      <c r="BK36" s="151" t="str">
        <f t="shared" si="32"/>
        <v>-</v>
      </c>
      <c r="BL36" s="151" t="str">
        <f t="shared" si="32"/>
        <v>-</v>
      </c>
      <c r="BM36" s="151" t="str">
        <f t="shared" si="32"/>
        <v>-</v>
      </c>
      <c r="BO36" s="151" t="str">
        <f t="shared" si="33"/>
        <v>-</v>
      </c>
      <c r="BP36" s="151" t="str">
        <f t="shared" si="33"/>
        <v>-</v>
      </c>
      <c r="BQ36" s="151" t="str">
        <f t="shared" si="33"/>
        <v>-</v>
      </c>
      <c r="BR36" s="151" t="str">
        <f t="shared" si="33"/>
        <v>-</v>
      </c>
      <c r="BS36" s="151" t="str">
        <f t="shared" si="33"/>
        <v>-</v>
      </c>
      <c r="BT36" s="151" t="str">
        <f t="shared" si="33"/>
        <v>-</v>
      </c>
      <c r="BU36" s="151">
        <f t="shared" si="33"/>
        <v>1</v>
      </c>
      <c r="BV36" s="151" t="str">
        <f t="shared" si="33"/>
        <v>-</v>
      </c>
      <c r="BW36" s="151" t="str">
        <f t="shared" si="33"/>
        <v>-</v>
      </c>
      <c r="BX36" s="151" t="str">
        <f t="shared" si="33"/>
        <v>-</v>
      </c>
      <c r="BY36" s="151" t="str">
        <f t="shared" si="33"/>
        <v>-</v>
      </c>
      <c r="BZ36" s="151" t="str">
        <f t="shared" si="33"/>
        <v>-</v>
      </c>
      <c r="CB36" s="151"/>
      <c r="CC36" s="151"/>
      <c r="CD36" s="151"/>
      <c r="CE36" s="151"/>
      <c r="CF36" s="151"/>
      <c r="CG36" s="151"/>
      <c r="CH36" s="151"/>
      <c r="CI36" s="151"/>
      <c r="CJ36" s="151"/>
      <c r="CK36" s="151"/>
      <c r="CL36" s="151"/>
      <c r="CM36" s="151"/>
    </row>
    <row r="37" spans="1:91">
      <c r="A37" s="163">
        <v>5</v>
      </c>
      <c r="B37" s="135" t="s">
        <v>360</v>
      </c>
      <c r="C37" s="130">
        <v>6</v>
      </c>
      <c r="D37" s="130">
        <v>4</v>
      </c>
      <c r="E37" s="130"/>
      <c r="F37" s="130"/>
      <c r="G37" s="130"/>
      <c r="H37" s="150">
        <f t="shared" si="25"/>
        <v>59.259259259259252</v>
      </c>
      <c r="I37" s="135">
        <f t="shared" si="28"/>
        <v>189</v>
      </c>
      <c r="J37" s="135">
        <f t="shared" si="29"/>
        <v>112</v>
      </c>
      <c r="K37" s="135">
        <v>54</v>
      </c>
      <c r="L37" s="135">
        <v>58</v>
      </c>
      <c r="M37" s="135"/>
      <c r="N37" s="135">
        <v>77</v>
      </c>
      <c r="O37" s="135"/>
      <c r="P37" s="135"/>
      <c r="Q37" s="135"/>
      <c r="R37" s="135"/>
      <c r="S37" s="135">
        <v>2</v>
      </c>
      <c r="T37" s="135">
        <v>8</v>
      </c>
      <c r="U37" s="135"/>
      <c r="V37" s="135"/>
      <c r="W37" s="135"/>
      <c r="X37" s="135"/>
      <c r="Y37" s="135"/>
      <c r="Z37" s="135"/>
      <c r="AB37" s="159" t="str">
        <f t="shared" si="30"/>
        <v>-</v>
      </c>
      <c r="AC37" s="159" t="str">
        <f t="shared" si="30"/>
        <v>-</v>
      </c>
      <c r="AD37" s="159" t="str">
        <f t="shared" si="30"/>
        <v>-</v>
      </c>
      <c r="AE37" s="159" t="str">
        <f t="shared" si="30"/>
        <v>-</v>
      </c>
      <c r="AF37" s="159" t="str">
        <f t="shared" si="30"/>
        <v>-</v>
      </c>
      <c r="AG37" s="159">
        <f t="shared" si="30"/>
        <v>1</v>
      </c>
      <c r="AH37" s="159" t="str">
        <f t="shared" si="30"/>
        <v>-</v>
      </c>
      <c r="AI37" s="159" t="str">
        <f t="shared" si="30"/>
        <v>-</v>
      </c>
      <c r="AJ37" s="159" t="str">
        <f t="shared" si="30"/>
        <v>-</v>
      </c>
      <c r="AK37" s="159" t="str">
        <f t="shared" si="30"/>
        <v>-</v>
      </c>
      <c r="AL37" s="159" t="str">
        <f t="shared" si="30"/>
        <v>-</v>
      </c>
      <c r="AM37" s="159" t="str">
        <f t="shared" si="30"/>
        <v>-</v>
      </c>
      <c r="AO37" s="151" t="str">
        <f t="shared" si="31"/>
        <v>-</v>
      </c>
      <c r="AP37" s="151" t="str">
        <f t="shared" si="31"/>
        <v>-</v>
      </c>
      <c r="AQ37" s="151" t="str">
        <f t="shared" si="31"/>
        <v>-</v>
      </c>
      <c r="AR37" s="151">
        <f t="shared" si="31"/>
        <v>1</v>
      </c>
      <c r="AS37" s="151" t="str">
        <f t="shared" si="31"/>
        <v>-</v>
      </c>
      <c r="AT37" s="151" t="str">
        <f t="shared" si="31"/>
        <v>-</v>
      </c>
      <c r="AU37" s="151" t="str">
        <f t="shared" si="31"/>
        <v>-</v>
      </c>
      <c r="AV37" s="151" t="str">
        <f t="shared" si="31"/>
        <v>-</v>
      </c>
      <c r="AW37" s="151" t="str">
        <f t="shared" si="31"/>
        <v>-</v>
      </c>
      <c r="AX37" s="151" t="str">
        <f t="shared" si="31"/>
        <v>-</v>
      </c>
      <c r="AY37" s="151" t="str">
        <f t="shared" si="31"/>
        <v>-</v>
      </c>
      <c r="AZ37" s="151" t="str">
        <f t="shared" si="31"/>
        <v>-</v>
      </c>
      <c r="BB37" s="151" t="str">
        <f t="shared" si="32"/>
        <v>-</v>
      </c>
      <c r="BC37" s="151" t="str">
        <f t="shared" si="32"/>
        <v>-</v>
      </c>
      <c r="BD37" s="151" t="str">
        <f t="shared" si="32"/>
        <v>-</v>
      </c>
      <c r="BE37" s="151" t="str">
        <f t="shared" si="32"/>
        <v>-</v>
      </c>
      <c r="BF37" s="151" t="str">
        <f t="shared" si="32"/>
        <v>-</v>
      </c>
      <c r="BG37" s="151" t="str">
        <f t="shared" si="32"/>
        <v>-</v>
      </c>
      <c r="BH37" s="151" t="str">
        <f t="shared" si="32"/>
        <v>-</v>
      </c>
      <c r="BI37" s="151" t="str">
        <f t="shared" si="32"/>
        <v>-</v>
      </c>
      <c r="BJ37" s="151" t="str">
        <f t="shared" si="32"/>
        <v>-</v>
      </c>
      <c r="BK37" s="151" t="str">
        <f t="shared" si="32"/>
        <v>-</v>
      </c>
      <c r="BL37" s="151" t="str">
        <f t="shared" si="32"/>
        <v>-</v>
      </c>
      <c r="BM37" s="151" t="str">
        <f t="shared" si="32"/>
        <v>-</v>
      </c>
      <c r="BO37" s="151" t="str">
        <f t="shared" si="33"/>
        <v>-</v>
      </c>
      <c r="BP37" s="151" t="str">
        <f t="shared" si="33"/>
        <v>-</v>
      </c>
      <c r="BQ37" s="151" t="str">
        <f t="shared" si="33"/>
        <v>-</v>
      </c>
      <c r="BR37" s="151" t="str">
        <f t="shared" si="33"/>
        <v>-</v>
      </c>
      <c r="BS37" s="151" t="str">
        <f t="shared" si="33"/>
        <v>-</v>
      </c>
      <c r="BT37" s="151" t="str">
        <f t="shared" si="33"/>
        <v>-</v>
      </c>
      <c r="BU37" s="151" t="str">
        <f t="shared" si="33"/>
        <v>-</v>
      </c>
      <c r="BV37" s="151" t="str">
        <f t="shared" si="33"/>
        <v>-</v>
      </c>
      <c r="BW37" s="151" t="str">
        <f t="shared" si="33"/>
        <v>-</v>
      </c>
      <c r="BX37" s="151" t="str">
        <f t="shared" si="33"/>
        <v>-</v>
      </c>
      <c r="BY37" s="151" t="str">
        <f t="shared" si="33"/>
        <v>-</v>
      </c>
      <c r="BZ37" s="151" t="str">
        <f t="shared" si="33"/>
        <v>-</v>
      </c>
      <c r="CB37" s="151"/>
      <c r="CC37" s="151"/>
      <c r="CD37" s="151"/>
      <c r="CE37" s="151"/>
      <c r="CF37" s="151"/>
      <c r="CG37" s="151"/>
      <c r="CH37" s="151"/>
      <c r="CI37" s="151"/>
      <c r="CJ37" s="151"/>
      <c r="CK37" s="151"/>
      <c r="CL37" s="151"/>
      <c r="CM37" s="151"/>
    </row>
    <row r="38" spans="1:91">
      <c r="A38" s="163">
        <v>6</v>
      </c>
      <c r="B38" s="135" t="s">
        <v>361</v>
      </c>
      <c r="C38" s="130">
        <v>1.2</v>
      </c>
      <c r="D38" s="130">
        <v>3</v>
      </c>
      <c r="E38" s="130"/>
      <c r="F38" s="130"/>
      <c r="G38" s="130" t="s">
        <v>362</v>
      </c>
      <c r="H38" s="150">
        <f t="shared" si="25"/>
        <v>51.851851851851848</v>
      </c>
      <c r="I38" s="135">
        <f t="shared" si="28"/>
        <v>189</v>
      </c>
      <c r="J38" s="135">
        <f t="shared" si="29"/>
        <v>98</v>
      </c>
      <c r="K38" s="135">
        <v>36</v>
      </c>
      <c r="L38" s="135"/>
      <c r="M38" s="135">
        <v>62</v>
      </c>
      <c r="N38" s="135">
        <v>91</v>
      </c>
      <c r="O38" s="135">
        <v>3</v>
      </c>
      <c r="P38" s="135">
        <v>4</v>
      </c>
      <c r="Q38" s="135">
        <v>2</v>
      </c>
      <c r="R38" s="135"/>
      <c r="S38" s="135"/>
      <c r="T38" s="135"/>
      <c r="U38" s="135"/>
      <c r="V38" s="135"/>
      <c r="W38" s="135"/>
      <c r="X38" s="135"/>
      <c r="Y38" s="135"/>
      <c r="Z38" s="135"/>
      <c r="AB38" s="159">
        <f t="shared" si="30"/>
        <v>1</v>
      </c>
      <c r="AC38" s="159">
        <f t="shared" si="30"/>
        <v>1</v>
      </c>
      <c r="AD38" s="159" t="str">
        <f t="shared" si="30"/>
        <v>-</v>
      </c>
      <c r="AE38" s="159" t="str">
        <f t="shared" si="30"/>
        <v>-</v>
      </c>
      <c r="AF38" s="159" t="str">
        <f t="shared" si="30"/>
        <v>-</v>
      </c>
      <c r="AG38" s="159" t="str">
        <f t="shared" si="30"/>
        <v>-</v>
      </c>
      <c r="AH38" s="159" t="str">
        <f t="shared" si="30"/>
        <v>-</v>
      </c>
      <c r="AI38" s="159" t="str">
        <f t="shared" si="30"/>
        <v>-</v>
      </c>
      <c r="AJ38" s="159" t="str">
        <f t="shared" si="30"/>
        <v>-</v>
      </c>
      <c r="AK38" s="159" t="str">
        <f t="shared" si="30"/>
        <v>-</v>
      </c>
      <c r="AL38" s="159" t="str">
        <f t="shared" si="30"/>
        <v>-</v>
      </c>
      <c r="AM38" s="159" t="str">
        <f t="shared" si="30"/>
        <v>-</v>
      </c>
      <c r="AO38" s="151" t="str">
        <f t="shared" si="31"/>
        <v>-</v>
      </c>
      <c r="AP38" s="151" t="str">
        <f t="shared" si="31"/>
        <v>-</v>
      </c>
      <c r="AQ38" s="151">
        <f t="shared" si="31"/>
        <v>1</v>
      </c>
      <c r="AR38" s="151" t="str">
        <f t="shared" si="31"/>
        <v>-</v>
      </c>
      <c r="AS38" s="151" t="str">
        <f t="shared" si="31"/>
        <v>-</v>
      </c>
      <c r="AT38" s="151" t="str">
        <f t="shared" si="31"/>
        <v>-</v>
      </c>
      <c r="AU38" s="151" t="str">
        <f t="shared" si="31"/>
        <v>-</v>
      </c>
      <c r="AV38" s="151" t="str">
        <f t="shared" si="31"/>
        <v>-</v>
      </c>
      <c r="AW38" s="151" t="str">
        <f t="shared" si="31"/>
        <v>-</v>
      </c>
      <c r="AX38" s="151" t="str">
        <f t="shared" si="31"/>
        <v>-</v>
      </c>
      <c r="AY38" s="151" t="str">
        <f t="shared" si="31"/>
        <v>-</v>
      </c>
      <c r="AZ38" s="151" t="str">
        <f t="shared" si="31"/>
        <v>-</v>
      </c>
      <c r="BB38" s="151" t="str">
        <f t="shared" si="32"/>
        <v>-</v>
      </c>
      <c r="BC38" s="151" t="str">
        <f t="shared" si="32"/>
        <v>-</v>
      </c>
      <c r="BD38" s="151" t="str">
        <f t="shared" si="32"/>
        <v>-</v>
      </c>
      <c r="BE38" s="151" t="str">
        <f t="shared" si="32"/>
        <v>-</v>
      </c>
      <c r="BF38" s="151" t="str">
        <f t="shared" si="32"/>
        <v>-</v>
      </c>
      <c r="BG38" s="151" t="str">
        <f t="shared" si="32"/>
        <v>-</v>
      </c>
      <c r="BH38" s="151" t="str">
        <f t="shared" si="32"/>
        <v>-</v>
      </c>
      <c r="BI38" s="151" t="str">
        <f t="shared" si="32"/>
        <v>-</v>
      </c>
      <c r="BJ38" s="151" t="str">
        <f t="shared" si="32"/>
        <v>-</v>
      </c>
      <c r="BK38" s="151" t="str">
        <f t="shared" si="32"/>
        <v>-</v>
      </c>
      <c r="BL38" s="151" t="str">
        <f t="shared" si="32"/>
        <v>-</v>
      </c>
      <c r="BM38" s="151" t="str">
        <f t="shared" si="32"/>
        <v>-</v>
      </c>
      <c r="BO38" s="151" t="str">
        <f t="shared" si="33"/>
        <v>-</v>
      </c>
      <c r="BP38" s="151" t="str">
        <f t="shared" si="33"/>
        <v>-</v>
      </c>
      <c r="BQ38" s="151" t="str">
        <f t="shared" si="33"/>
        <v>-</v>
      </c>
      <c r="BR38" s="151" t="str">
        <f t="shared" si="33"/>
        <v>-</v>
      </c>
      <c r="BS38" s="151" t="str">
        <f t="shared" si="33"/>
        <v>-</v>
      </c>
      <c r="BT38" s="151" t="str">
        <f t="shared" si="33"/>
        <v>-</v>
      </c>
      <c r="BU38" s="151" t="str">
        <f t="shared" si="33"/>
        <v>-</v>
      </c>
      <c r="BV38" s="151" t="str">
        <f t="shared" si="33"/>
        <v>-</v>
      </c>
      <c r="BW38" s="151" t="str">
        <f t="shared" si="33"/>
        <v>-</v>
      </c>
      <c r="BX38" s="151" t="str">
        <f t="shared" si="33"/>
        <v>-</v>
      </c>
      <c r="BY38" s="151" t="str">
        <f t="shared" si="33"/>
        <v>-</v>
      </c>
      <c r="BZ38" s="151" t="str">
        <f t="shared" si="33"/>
        <v>-</v>
      </c>
      <c r="CB38" s="151">
        <v>2</v>
      </c>
      <c r="CC38" s="151">
        <v>1</v>
      </c>
      <c r="CD38" s="151">
        <v>1</v>
      </c>
      <c r="CE38" s="151"/>
      <c r="CF38" s="151"/>
      <c r="CG38" s="151"/>
      <c r="CH38" s="151"/>
      <c r="CI38" s="151"/>
      <c r="CJ38" s="151"/>
      <c r="CK38" s="151"/>
      <c r="CL38" s="151"/>
      <c r="CM38" s="151"/>
    </row>
    <row r="39" spans="1:91">
      <c r="A39" s="163">
        <v>7</v>
      </c>
      <c r="B39" s="135" t="s">
        <v>363</v>
      </c>
      <c r="C39" s="130"/>
      <c r="D39" s="130">
        <v>11</v>
      </c>
      <c r="E39" s="130"/>
      <c r="F39" s="130"/>
      <c r="G39" s="130"/>
      <c r="H39" s="150">
        <f t="shared" si="25"/>
        <v>44.444444444444443</v>
      </c>
      <c r="I39" s="135">
        <f t="shared" si="28"/>
        <v>54</v>
      </c>
      <c r="J39" s="135">
        <f t="shared" si="29"/>
        <v>24</v>
      </c>
      <c r="K39" s="135">
        <v>16</v>
      </c>
      <c r="L39" s="135">
        <v>8</v>
      </c>
      <c r="M39" s="135"/>
      <c r="N39" s="135">
        <v>30</v>
      </c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>
        <v>3</v>
      </c>
      <c r="Z39" s="135"/>
      <c r="AB39" s="159" t="str">
        <f t="shared" si="30"/>
        <v>-</v>
      </c>
      <c r="AC39" s="159" t="str">
        <f t="shared" si="30"/>
        <v>-</v>
      </c>
      <c r="AD39" s="159" t="str">
        <f t="shared" si="30"/>
        <v>-</v>
      </c>
      <c r="AE39" s="159" t="str">
        <f t="shared" si="30"/>
        <v>-</v>
      </c>
      <c r="AF39" s="159" t="str">
        <f t="shared" si="30"/>
        <v>-</v>
      </c>
      <c r="AG39" s="159" t="str">
        <f t="shared" si="30"/>
        <v>-</v>
      </c>
      <c r="AH39" s="159" t="str">
        <f t="shared" si="30"/>
        <v>-</v>
      </c>
      <c r="AI39" s="159" t="str">
        <f t="shared" si="30"/>
        <v>-</v>
      </c>
      <c r="AJ39" s="159" t="str">
        <f t="shared" si="30"/>
        <v>-</v>
      </c>
      <c r="AK39" s="159" t="str">
        <f t="shared" si="30"/>
        <v>-</v>
      </c>
      <c r="AL39" s="159" t="str">
        <f t="shared" si="30"/>
        <v>-</v>
      </c>
      <c r="AM39" s="159" t="str">
        <f t="shared" si="30"/>
        <v>-</v>
      </c>
      <c r="AO39" s="151" t="str">
        <f t="shared" si="31"/>
        <v>-</v>
      </c>
      <c r="AP39" s="151" t="str">
        <f t="shared" si="31"/>
        <v>-</v>
      </c>
      <c r="AQ39" s="151" t="str">
        <f t="shared" si="31"/>
        <v>-</v>
      </c>
      <c r="AR39" s="151" t="str">
        <f t="shared" si="31"/>
        <v>-</v>
      </c>
      <c r="AS39" s="151" t="str">
        <f t="shared" si="31"/>
        <v>-</v>
      </c>
      <c r="AT39" s="151" t="str">
        <f t="shared" si="31"/>
        <v>-</v>
      </c>
      <c r="AU39" s="151" t="str">
        <f t="shared" si="31"/>
        <v>-</v>
      </c>
      <c r="AV39" s="151" t="str">
        <f t="shared" si="31"/>
        <v>-</v>
      </c>
      <c r="AW39" s="151" t="str">
        <f t="shared" si="31"/>
        <v>-</v>
      </c>
      <c r="AX39" s="151" t="str">
        <f t="shared" si="31"/>
        <v>-</v>
      </c>
      <c r="AY39" s="151">
        <f t="shared" si="31"/>
        <v>1</v>
      </c>
      <c r="AZ39" s="151" t="str">
        <f t="shared" si="31"/>
        <v>-</v>
      </c>
      <c r="BB39" s="151" t="str">
        <f t="shared" si="32"/>
        <v>-</v>
      </c>
      <c r="BC39" s="151" t="str">
        <f t="shared" si="32"/>
        <v>-</v>
      </c>
      <c r="BD39" s="151" t="str">
        <f t="shared" si="32"/>
        <v>-</v>
      </c>
      <c r="BE39" s="151" t="str">
        <f t="shared" si="32"/>
        <v>-</v>
      </c>
      <c r="BF39" s="151" t="str">
        <f t="shared" si="32"/>
        <v>-</v>
      </c>
      <c r="BG39" s="151" t="str">
        <f t="shared" si="32"/>
        <v>-</v>
      </c>
      <c r="BH39" s="151" t="str">
        <f t="shared" si="32"/>
        <v>-</v>
      </c>
      <c r="BI39" s="151" t="str">
        <f t="shared" si="32"/>
        <v>-</v>
      </c>
      <c r="BJ39" s="151" t="str">
        <f t="shared" si="32"/>
        <v>-</v>
      </c>
      <c r="BK39" s="151" t="str">
        <f t="shared" si="32"/>
        <v>-</v>
      </c>
      <c r="BL39" s="151" t="str">
        <f t="shared" si="32"/>
        <v>-</v>
      </c>
      <c r="BM39" s="151" t="str">
        <f t="shared" si="32"/>
        <v>-</v>
      </c>
      <c r="BO39" s="151" t="str">
        <f t="shared" si="33"/>
        <v>-</v>
      </c>
      <c r="BP39" s="151" t="str">
        <f t="shared" si="33"/>
        <v>-</v>
      </c>
      <c r="BQ39" s="151" t="str">
        <f t="shared" si="33"/>
        <v>-</v>
      </c>
      <c r="BR39" s="151" t="str">
        <f t="shared" si="33"/>
        <v>-</v>
      </c>
      <c r="BS39" s="151" t="str">
        <f t="shared" si="33"/>
        <v>-</v>
      </c>
      <c r="BT39" s="151" t="str">
        <f t="shared" si="33"/>
        <v>-</v>
      </c>
      <c r="BU39" s="151" t="str">
        <f t="shared" si="33"/>
        <v>-</v>
      </c>
      <c r="BV39" s="151" t="str">
        <f t="shared" si="33"/>
        <v>-</v>
      </c>
      <c r="BW39" s="151" t="str">
        <f t="shared" si="33"/>
        <v>-</v>
      </c>
      <c r="BX39" s="151" t="str">
        <f t="shared" si="33"/>
        <v>-</v>
      </c>
      <c r="BY39" s="151" t="str">
        <f t="shared" si="33"/>
        <v>-</v>
      </c>
      <c r="BZ39" s="151" t="str">
        <f t="shared" si="33"/>
        <v>-</v>
      </c>
      <c r="CB39" s="151"/>
      <c r="CC39" s="151"/>
      <c r="CD39" s="151"/>
      <c r="CE39" s="151"/>
      <c r="CF39" s="151"/>
      <c r="CG39" s="151"/>
      <c r="CH39" s="151"/>
      <c r="CI39" s="151"/>
      <c r="CJ39" s="151"/>
      <c r="CK39" s="151"/>
      <c r="CL39" s="151"/>
      <c r="CM39" s="151"/>
    </row>
    <row r="40" spans="1:91">
      <c r="A40" s="163">
        <v>8</v>
      </c>
      <c r="B40" s="135" t="s">
        <v>364</v>
      </c>
      <c r="C40" s="130">
        <v>3</v>
      </c>
      <c r="D40" s="130">
        <v>1.2</v>
      </c>
      <c r="E40" s="130"/>
      <c r="F40" s="130"/>
      <c r="G40" s="130" t="s">
        <v>362</v>
      </c>
      <c r="H40" s="150">
        <f t="shared" si="25"/>
        <v>62.962962962962962</v>
      </c>
      <c r="I40" s="135">
        <f t="shared" si="28"/>
        <v>108</v>
      </c>
      <c r="J40" s="135">
        <f t="shared" si="29"/>
        <v>68</v>
      </c>
      <c r="K40" s="135">
        <v>34</v>
      </c>
      <c r="L40" s="135">
        <v>18</v>
      </c>
      <c r="M40" s="135">
        <v>16</v>
      </c>
      <c r="N40" s="135">
        <v>40</v>
      </c>
      <c r="O40" s="135">
        <v>2</v>
      </c>
      <c r="P40" s="135">
        <v>2</v>
      </c>
      <c r="Q40" s="135">
        <v>2</v>
      </c>
      <c r="R40" s="135"/>
      <c r="S40" s="135"/>
      <c r="T40" s="135"/>
      <c r="U40" s="135"/>
      <c r="V40" s="135"/>
      <c r="W40" s="135"/>
      <c r="X40" s="135"/>
      <c r="Y40" s="135"/>
      <c r="Z40" s="135"/>
      <c r="AB40" s="159" t="str">
        <f t="shared" si="30"/>
        <v>-</v>
      </c>
      <c r="AC40" s="159" t="str">
        <f t="shared" si="30"/>
        <v>-</v>
      </c>
      <c r="AD40" s="159">
        <f t="shared" si="30"/>
        <v>1</v>
      </c>
      <c r="AE40" s="159" t="str">
        <f t="shared" si="30"/>
        <v>-</v>
      </c>
      <c r="AF40" s="159" t="str">
        <f t="shared" si="30"/>
        <v>-</v>
      </c>
      <c r="AG40" s="159" t="str">
        <f t="shared" si="30"/>
        <v>-</v>
      </c>
      <c r="AH40" s="159" t="str">
        <f t="shared" si="30"/>
        <v>-</v>
      </c>
      <c r="AI40" s="159" t="str">
        <f t="shared" si="30"/>
        <v>-</v>
      </c>
      <c r="AJ40" s="159" t="str">
        <f t="shared" si="30"/>
        <v>-</v>
      </c>
      <c r="AK40" s="159" t="str">
        <f t="shared" si="30"/>
        <v>-</v>
      </c>
      <c r="AL40" s="159" t="str">
        <f t="shared" si="30"/>
        <v>-</v>
      </c>
      <c r="AM40" s="159" t="str">
        <f t="shared" si="30"/>
        <v>-</v>
      </c>
      <c r="AO40" s="151">
        <f t="shared" si="31"/>
        <v>1</v>
      </c>
      <c r="AP40" s="151">
        <f t="shared" si="31"/>
        <v>1</v>
      </c>
      <c r="AQ40" s="151" t="str">
        <f t="shared" si="31"/>
        <v>-</v>
      </c>
      <c r="AR40" s="151" t="str">
        <f t="shared" si="31"/>
        <v>-</v>
      </c>
      <c r="AS40" s="151" t="str">
        <f t="shared" si="31"/>
        <v>-</v>
      </c>
      <c r="AT40" s="151" t="str">
        <f t="shared" si="31"/>
        <v>-</v>
      </c>
      <c r="AU40" s="151" t="str">
        <f t="shared" si="31"/>
        <v>-</v>
      </c>
      <c r="AV40" s="151" t="str">
        <f t="shared" si="31"/>
        <v>-</v>
      </c>
      <c r="AW40" s="151" t="str">
        <f t="shared" si="31"/>
        <v>-</v>
      </c>
      <c r="AX40" s="151" t="str">
        <f t="shared" si="31"/>
        <v>-</v>
      </c>
      <c r="AY40" s="151" t="str">
        <f t="shared" si="31"/>
        <v>-</v>
      </c>
      <c r="AZ40" s="151" t="str">
        <f t="shared" si="31"/>
        <v>-</v>
      </c>
      <c r="BB40" s="151" t="str">
        <f t="shared" si="32"/>
        <v>-</v>
      </c>
      <c r="BC40" s="151" t="str">
        <f t="shared" si="32"/>
        <v>-</v>
      </c>
      <c r="BD40" s="151" t="str">
        <f t="shared" si="32"/>
        <v>-</v>
      </c>
      <c r="BE40" s="151" t="str">
        <f t="shared" si="32"/>
        <v>-</v>
      </c>
      <c r="BF40" s="151" t="str">
        <f t="shared" si="32"/>
        <v>-</v>
      </c>
      <c r="BG40" s="151" t="str">
        <f t="shared" si="32"/>
        <v>-</v>
      </c>
      <c r="BH40" s="151" t="str">
        <f t="shared" si="32"/>
        <v>-</v>
      </c>
      <c r="BI40" s="151" t="str">
        <f t="shared" si="32"/>
        <v>-</v>
      </c>
      <c r="BJ40" s="151" t="str">
        <f t="shared" si="32"/>
        <v>-</v>
      </c>
      <c r="BK40" s="151" t="str">
        <f t="shared" si="32"/>
        <v>-</v>
      </c>
      <c r="BL40" s="151" t="str">
        <f t="shared" si="32"/>
        <v>-</v>
      </c>
      <c r="BM40" s="151" t="str">
        <f t="shared" si="32"/>
        <v>-</v>
      </c>
      <c r="BO40" s="151" t="str">
        <f t="shared" si="33"/>
        <v>-</v>
      </c>
      <c r="BP40" s="151" t="str">
        <f t="shared" si="33"/>
        <v>-</v>
      </c>
      <c r="BQ40" s="151" t="str">
        <f t="shared" si="33"/>
        <v>-</v>
      </c>
      <c r="BR40" s="151" t="str">
        <f t="shared" si="33"/>
        <v>-</v>
      </c>
      <c r="BS40" s="151" t="str">
        <f t="shared" si="33"/>
        <v>-</v>
      </c>
      <c r="BT40" s="151" t="str">
        <f t="shared" si="33"/>
        <v>-</v>
      </c>
      <c r="BU40" s="151" t="str">
        <f t="shared" si="33"/>
        <v>-</v>
      </c>
      <c r="BV40" s="151" t="str">
        <f t="shared" si="33"/>
        <v>-</v>
      </c>
      <c r="BW40" s="151" t="str">
        <f t="shared" si="33"/>
        <v>-</v>
      </c>
      <c r="BX40" s="151" t="str">
        <f t="shared" si="33"/>
        <v>-</v>
      </c>
      <c r="BY40" s="151" t="str">
        <f t="shared" si="33"/>
        <v>-</v>
      </c>
      <c r="BZ40" s="151" t="str">
        <f t="shared" si="33"/>
        <v>-</v>
      </c>
      <c r="CB40" s="151">
        <v>2</v>
      </c>
      <c r="CC40" s="151">
        <v>1</v>
      </c>
      <c r="CD40" s="151">
        <v>1</v>
      </c>
      <c r="CE40" s="151"/>
      <c r="CF40" s="151"/>
      <c r="CG40" s="151"/>
      <c r="CH40" s="151"/>
      <c r="CI40" s="151"/>
      <c r="CJ40" s="151"/>
      <c r="CK40" s="151"/>
      <c r="CL40" s="151"/>
      <c r="CM40" s="151"/>
    </row>
    <row r="41" spans="1:91">
      <c r="A41" s="163">
        <v>9</v>
      </c>
      <c r="B41" s="135" t="s">
        <v>365</v>
      </c>
      <c r="C41" s="130"/>
      <c r="D41" s="130" t="s">
        <v>366</v>
      </c>
      <c r="E41" s="130"/>
      <c r="F41" s="130"/>
      <c r="G41" s="130"/>
      <c r="H41" s="150">
        <f t="shared" si="25"/>
        <v>0</v>
      </c>
      <c r="I41" s="135">
        <v>108</v>
      </c>
      <c r="J41" s="135">
        <f t="shared" si="29"/>
        <v>0</v>
      </c>
      <c r="K41" s="135"/>
      <c r="L41" s="135">
        <v>34</v>
      </c>
      <c r="M41" s="135">
        <v>36</v>
      </c>
      <c r="N41" s="135">
        <v>38</v>
      </c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B41" s="159" t="str">
        <f t="shared" si="30"/>
        <v>-</v>
      </c>
      <c r="AC41" s="159" t="str">
        <f t="shared" si="30"/>
        <v>-</v>
      </c>
      <c r="AD41" s="159" t="str">
        <f t="shared" si="30"/>
        <v>-</v>
      </c>
      <c r="AE41" s="159" t="str">
        <f t="shared" si="30"/>
        <v>-</v>
      </c>
      <c r="AF41" s="159" t="str">
        <f t="shared" si="30"/>
        <v>-</v>
      </c>
      <c r="AG41" s="159" t="str">
        <f t="shared" si="30"/>
        <v>-</v>
      </c>
      <c r="AH41" s="159" t="str">
        <f t="shared" si="30"/>
        <v>-</v>
      </c>
      <c r="AI41" s="159" t="str">
        <f t="shared" si="30"/>
        <v>-</v>
      </c>
      <c r="AJ41" s="159" t="str">
        <f t="shared" si="30"/>
        <v>-</v>
      </c>
      <c r="AK41" s="159" t="str">
        <f t="shared" si="30"/>
        <v>-</v>
      </c>
      <c r="AL41" s="159" t="str">
        <f t="shared" si="30"/>
        <v>-</v>
      </c>
      <c r="AM41" s="159" t="str">
        <f t="shared" si="30"/>
        <v>-</v>
      </c>
      <c r="AO41" s="151" t="str">
        <f t="shared" si="31"/>
        <v>-</v>
      </c>
      <c r="AP41" s="151" t="str">
        <f t="shared" si="31"/>
        <v>-</v>
      </c>
      <c r="AQ41" s="151" t="str">
        <f t="shared" si="31"/>
        <v>-</v>
      </c>
      <c r="AR41" s="151" t="str">
        <f t="shared" si="31"/>
        <v>-</v>
      </c>
      <c r="AS41" s="151" t="str">
        <f t="shared" si="31"/>
        <v>-</v>
      </c>
      <c r="AT41" s="151" t="str">
        <f t="shared" si="31"/>
        <v>-</v>
      </c>
      <c r="AU41" s="151" t="str">
        <f t="shared" si="31"/>
        <v>-</v>
      </c>
      <c r="AV41" s="151" t="str">
        <f t="shared" si="31"/>
        <v>-</v>
      </c>
      <c r="AW41" s="151" t="str">
        <f t="shared" si="31"/>
        <v>-</v>
      </c>
      <c r="AX41" s="151" t="str">
        <f t="shared" si="31"/>
        <v>-</v>
      </c>
      <c r="AY41" s="151" t="str">
        <f t="shared" si="31"/>
        <v>-</v>
      </c>
      <c r="AZ41" s="151" t="str">
        <f t="shared" si="31"/>
        <v>-</v>
      </c>
      <c r="BB41" s="151" t="str">
        <f t="shared" si="32"/>
        <v>-</v>
      </c>
      <c r="BC41" s="151" t="str">
        <f t="shared" si="32"/>
        <v>-</v>
      </c>
      <c r="BD41" s="151" t="str">
        <f t="shared" si="32"/>
        <v>-</v>
      </c>
      <c r="BE41" s="151" t="str">
        <f t="shared" si="32"/>
        <v>-</v>
      </c>
      <c r="BF41" s="151" t="str">
        <f t="shared" si="32"/>
        <v>-</v>
      </c>
      <c r="BG41" s="151" t="str">
        <f t="shared" si="32"/>
        <v>-</v>
      </c>
      <c r="BH41" s="151" t="str">
        <f t="shared" si="32"/>
        <v>-</v>
      </c>
      <c r="BI41" s="151" t="str">
        <f t="shared" si="32"/>
        <v>-</v>
      </c>
      <c r="BJ41" s="151" t="str">
        <f t="shared" si="32"/>
        <v>-</v>
      </c>
      <c r="BK41" s="151" t="str">
        <f t="shared" si="32"/>
        <v>-</v>
      </c>
      <c r="BL41" s="151" t="str">
        <f t="shared" si="32"/>
        <v>-</v>
      </c>
      <c r="BM41" s="151" t="str">
        <f t="shared" si="32"/>
        <v>-</v>
      </c>
      <c r="BO41" s="151" t="str">
        <f t="shared" si="33"/>
        <v>-</v>
      </c>
      <c r="BP41" s="151" t="str">
        <f t="shared" si="33"/>
        <v>-</v>
      </c>
      <c r="BQ41" s="151" t="str">
        <f t="shared" si="33"/>
        <v>-</v>
      </c>
      <c r="BR41" s="151" t="str">
        <f t="shared" si="33"/>
        <v>-</v>
      </c>
      <c r="BS41" s="151" t="str">
        <f t="shared" si="33"/>
        <v>-</v>
      </c>
      <c r="BT41" s="151" t="str">
        <f t="shared" si="33"/>
        <v>-</v>
      </c>
      <c r="BU41" s="151" t="str">
        <f t="shared" si="33"/>
        <v>-</v>
      </c>
      <c r="BV41" s="151" t="str">
        <f t="shared" si="33"/>
        <v>-</v>
      </c>
      <c r="BW41" s="151" t="str">
        <f t="shared" si="33"/>
        <v>-</v>
      </c>
      <c r="BX41" s="151" t="str">
        <f t="shared" si="33"/>
        <v>-</v>
      </c>
      <c r="BY41" s="151" t="str">
        <f t="shared" si="33"/>
        <v>-</v>
      </c>
      <c r="BZ41" s="151" t="str">
        <f t="shared" si="33"/>
        <v>-</v>
      </c>
      <c r="CB41" s="151"/>
      <c r="CC41" s="151"/>
      <c r="CD41" s="151"/>
      <c r="CE41" s="151"/>
      <c r="CF41" s="151"/>
      <c r="CG41" s="151"/>
      <c r="CH41" s="151"/>
      <c r="CI41" s="151"/>
      <c r="CJ41" s="151"/>
      <c r="CK41" s="151"/>
      <c r="CL41" s="151"/>
      <c r="CM41" s="151"/>
    </row>
    <row r="42" spans="1:91">
      <c r="A42" s="163">
        <v>10</v>
      </c>
      <c r="B42" s="135" t="s">
        <v>367</v>
      </c>
      <c r="C42" s="130"/>
      <c r="D42" s="130">
        <v>6</v>
      </c>
      <c r="E42" s="130"/>
      <c r="F42" s="130"/>
      <c r="G42" s="130"/>
      <c r="H42" s="150">
        <f t="shared" si="25"/>
        <v>44.444444444444443</v>
      </c>
      <c r="I42" s="135">
        <f t="shared" ref="I42:I55" si="34">J42+N42</f>
        <v>54</v>
      </c>
      <c r="J42" s="135">
        <f t="shared" si="29"/>
        <v>24</v>
      </c>
      <c r="K42" s="135">
        <v>12</v>
      </c>
      <c r="L42" s="135">
        <v>12</v>
      </c>
      <c r="M42" s="135"/>
      <c r="N42" s="135">
        <v>30</v>
      </c>
      <c r="O42" s="135"/>
      <c r="P42" s="135"/>
      <c r="Q42" s="135"/>
      <c r="R42" s="135"/>
      <c r="S42" s="135"/>
      <c r="T42" s="135">
        <v>2</v>
      </c>
      <c r="U42" s="135"/>
      <c r="V42" s="135"/>
      <c r="W42" s="135"/>
      <c r="X42" s="135"/>
      <c r="Y42" s="135"/>
      <c r="Z42" s="135"/>
      <c r="AB42" s="159" t="str">
        <f t="shared" si="30"/>
        <v>-</v>
      </c>
      <c r="AC42" s="159" t="str">
        <f t="shared" si="30"/>
        <v>-</v>
      </c>
      <c r="AD42" s="159" t="str">
        <f t="shared" si="30"/>
        <v>-</v>
      </c>
      <c r="AE42" s="159" t="str">
        <f t="shared" si="30"/>
        <v>-</v>
      </c>
      <c r="AF42" s="159" t="str">
        <f t="shared" si="30"/>
        <v>-</v>
      </c>
      <c r="AG42" s="159" t="str">
        <f t="shared" si="30"/>
        <v>-</v>
      </c>
      <c r="AH42" s="159" t="str">
        <f t="shared" si="30"/>
        <v>-</v>
      </c>
      <c r="AI42" s="159" t="str">
        <f t="shared" si="30"/>
        <v>-</v>
      </c>
      <c r="AJ42" s="159" t="str">
        <f t="shared" si="30"/>
        <v>-</v>
      </c>
      <c r="AK42" s="159" t="str">
        <f t="shared" si="30"/>
        <v>-</v>
      </c>
      <c r="AL42" s="159" t="str">
        <f t="shared" si="30"/>
        <v>-</v>
      </c>
      <c r="AM42" s="159" t="str">
        <f t="shared" si="30"/>
        <v>-</v>
      </c>
      <c r="AO42" s="151" t="str">
        <f t="shared" si="31"/>
        <v>-</v>
      </c>
      <c r="AP42" s="151" t="str">
        <f t="shared" si="31"/>
        <v>-</v>
      </c>
      <c r="AQ42" s="151" t="str">
        <f t="shared" si="31"/>
        <v>-</v>
      </c>
      <c r="AR42" s="151" t="str">
        <f t="shared" si="31"/>
        <v>-</v>
      </c>
      <c r="AS42" s="151" t="str">
        <f t="shared" si="31"/>
        <v>-</v>
      </c>
      <c r="AT42" s="151">
        <f t="shared" si="31"/>
        <v>1</v>
      </c>
      <c r="AU42" s="151" t="str">
        <f t="shared" si="31"/>
        <v>-</v>
      </c>
      <c r="AV42" s="151" t="str">
        <f t="shared" si="31"/>
        <v>-</v>
      </c>
      <c r="AW42" s="151" t="str">
        <f t="shared" si="31"/>
        <v>-</v>
      </c>
      <c r="AX42" s="151" t="str">
        <f t="shared" si="31"/>
        <v>-</v>
      </c>
      <c r="AY42" s="151" t="str">
        <f t="shared" si="31"/>
        <v>-</v>
      </c>
      <c r="AZ42" s="151" t="str">
        <f t="shared" si="31"/>
        <v>-</v>
      </c>
      <c r="BB42" s="151" t="str">
        <f t="shared" si="32"/>
        <v>-</v>
      </c>
      <c r="BC42" s="151" t="str">
        <f t="shared" si="32"/>
        <v>-</v>
      </c>
      <c r="BD42" s="151" t="str">
        <f t="shared" si="32"/>
        <v>-</v>
      </c>
      <c r="BE42" s="151" t="str">
        <f t="shared" si="32"/>
        <v>-</v>
      </c>
      <c r="BF42" s="151" t="str">
        <f t="shared" si="32"/>
        <v>-</v>
      </c>
      <c r="BG42" s="151" t="str">
        <f t="shared" si="32"/>
        <v>-</v>
      </c>
      <c r="BH42" s="151" t="str">
        <f t="shared" si="32"/>
        <v>-</v>
      </c>
      <c r="BI42" s="151" t="str">
        <f t="shared" si="32"/>
        <v>-</v>
      </c>
      <c r="BJ42" s="151" t="str">
        <f t="shared" si="32"/>
        <v>-</v>
      </c>
      <c r="BK42" s="151" t="str">
        <f t="shared" si="32"/>
        <v>-</v>
      </c>
      <c r="BL42" s="151" t="str">
        <f t="shared" si="32"/>
        <v>-</v>
      </c>
      <c r="BM42" s="151" t="str">
        <f t="shared" si="32"/>
        <v>-</v>
      </c>
      <c r="BO42" s="151" t="str">
        <f t="shared" si="33"/>
        <v>-</v>
      </c>
      <c r="BP42" s="151" t="str">
        <f t="shared" si="33"/>
        <v>-</v>
      </c>
      <c r="BQ42" s="151" t="str">
        <f t="shared" si="33"/>
        <v>-</v>
      </c>
      <c r="BR42" s="151" t="str">
        <f t="shared" si="33"/>
        <v>-</v>
      </c>
      <c r="BS42" s="151" t="str">
        <f t="shared" si="33"/>
        <v>-</v>
      </c>
      <c r="BT42" s="151" t="str">
        <f t="shared" si="33"/>
        <v>-</v>
      </c>
      <c r="BU42" s="151" t="str">
        <f t="shared" si="33"/>
        <v>-</v>
      </c>
      <c r="BV42" s="151" t="str">
        <f t="shared" si="33"/>
        <v>-</v>
      </c>
      <c r="BW42" s="151" t="str">
        <f t="shared" si="33"/>
        <v>-</v>
      </c>
      <c r="BX42" s="151" t="str">
        <f t="shared" si="33"/>
        <v>-</v>
      </c>
      <c r="BY42" s="151" t="str">
        <f t="shared" si="33"/>
        <v>-</v>
      </c>
      <c r="BZ42" s="151" t="str">
        <f t="shared" si="33"/>
        <v>-</v>
      </c>
      <c r="CB42" s="151"/>
      <c r="CC42" s="151"/>
      <c r="CD42" s="151"/>
      <c r="CE42" s="151"/>
      <c r="CF42" s="151"/>
      <c r="CG42" s="151"/>
      <c r="CH42" s="151"/>
      <c r="CI42" s="151"/>
      <c r="CJ42" s="151"/>
      <c r="CK42" s="151"/>
      <c r="CL42" s="151"/>
      <c r="CM42" s="151"/>
    </row>
    <row r="43" spans="1:91">
      <c r="A43" s="163">
        <v>11</v>
      </c>
      <c r="B43" s="135" t="s">
        <v>368</v>
      </c>
      <c r="C43" s="130"/>
      <c r="D43" s="130">
        <v>11</v>
      </c>
      <c r="E43" s="130"/>
      <c r="F43" s="130"/>
      <c r="G43" s="130"/>
      <c r="H43" s="150">
        <f t="shared" si="25"/>
        <v>44.444444444444443</v>
      </c>
      <c r="I43" s="135">
        <f t="shared" si="34"/>
        <v>54</v>
      </c>
      <c r="J43" s="135">
        <f t="shared" si="29"/>
        <v>24</v>
      </c>
      <c r="K43" s="135">
        <v>16</v>
      </c>
      <c r="L43" s="135"/>
      <c r="M43" s="135">
        <v>8</v>
      </c>
      <c r="N43" s="135">
        <v>30</v>
      </c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>
        <v>3</v>
      </c>
      <c r="Z43" s="135"/>
      <c r="AB43" s="159" t="str">
        <f t="shared" si="30"/>
        <v>-</v>
      </c>
      <c r="AC43" s="159" t="str">
        <f t="shared" si="30"/>
        <v>-</v>
      </c>
      <c r="AD43" s="159" t="str">
        <f t="shared" si="30"/>
        <v>-</v>
      </c>
      <c r="AE43" s="159" t="str">
        <f t="shared" si="30"/>
        <v>-</v>
      </c>
      <c r="AF43" s="159" t="str">
        <f t="shared" si="30"/>
        <v>-</v>
      </c>
      <c r="AG43" s="159" t="str">
        <f t="shared" si="30"/>
        <v>-</v>
      </c>
      <c r="AH43" s="159" t="str">
        <f t="shared" si="30"/>
        <v>-</v>
      </c>
      <c r="AI43" s="159" t="str">
        <f t="shared" si="30"/>
        <v>-</v>
      </c>
      <c r="AJ43" s="159" t="str">
        <f t="shared" si="30"/>
        <v>-</v>
      </c>
      <c r="AK43" s="159" t="str">
        <f t="shared" si="30"/>
        <v>-</v>
      </c>
      <c r="AL43" s="159" t="str">
        <f t="shared" si="30"/>
        <v>-</v>
      </c>
      <c r="AM43" s="159" t="str">
        <f t="shared" si="30"/>
        <v>-</v>
      </c>
      <c r="AO43" s="151" t="str">
        <f t="shared" si="31"/>
        <v>-</v>
      </c>
      <c r="AP43" s="151" t="str">
        <f t="shared" si="31"/>
        <v>-</v>
      </c>
      <c r="AQ43" s="151" t="str">
        <f t="shared" si="31"/>
        <v>-</v>
      </c>
      <c r="AR43" s="151" t="str">
        <f t="shared" si="31"/>
        <v>-</v>
      </c>
      <c r="AS43" s="151" t="str">
        <f t="shared" si="31"/>
        <v>-</v>
      </c>
      <c r="AT43" s="151" t="str">
        <f t="shared" si="31"/>
        <v>-</v>
      </c>
      <c r="AU43" s="151" t="str">
        <f t="shared" si="31"/>
        <v>-</v>
      </c>
      <c r="AV43" s="151" t="str">
        <f t="shared" si="31"/>
        <v>-</v>
      </c>
      <c r="AW43" s="151" t="str">
        <f t="shared" si="31"/>
        <v>-</v>
      </c>
      <c r="AX43" s="151" t="str">
        <f t="shared" si="31"/>
        <v>-</v>
      </c>
      <c r="AY43" s="151">
        <f t="shared" si="31"/>
        <v>1</v>
      </c>
      <c r="AZ43" s="151" t="str">
        <f t="shared" si="31"/>
        <v>-</v>
      </c>
      <c r="BB43" s="151" t="str">
        <f t="shared" si="32"/>
        <v>-</v>
      </c>
      <c r="BC43" s="151" t="str">
        <f t="shared" si="32"/>
        <v>-</v>
      </c>
      <c r="BD43" s="151" t="str">
        <f t="shared" si="32"/>
        <v>-</v>
      </c>
      <c r="BE43" s="151" t="str">
        <f t="shared" si="32"/>
        <v>-</v>
      </c>
      <c r="BF43" s="151" t="str">
        <f t="shared" si="32"/>
        <v>-</v>
      </c>
      <c r="BG43" s="151" t="str">
        <f t="shared" si="32"/>
        <v>-</v>
      </c>
      <c r="BH43" s="151" t="str">
        <f t="shared" si="32"/>
        <v>-</v>
      </c>
      <c r="BI43" s="151" t="str">
        <f t="shared" si="32"/>
        <v>-</v>
      </c>
      <c r="BJ43" s="151" t="str">
        <f t="shared" si="32"/>
        <v>-</v>
      </c>
      <c r="BK43" s="151" t="str">
        <f t="shared" si="32"/>
        <v>-</v>
      </c>
      <c r="BL43" s="151" t="str">
        <f t="shared" si="32"/>
        <v>-</v>
      </c>
      <c r="BM43" s="151" t="str">
        <f t="shared" si="32"/>
        <v>-</v>
      </c>
      <c r="BO43" s="151" t="str">
        <f t="shared" si="33"/>
        <v>-</v>
      </c>
      <c r="BP43" s="151" t="str">
        <f t="shared" si="33"/>
        <v>-</v>
      </c>
      <c r="BQ43" s="151" t="str">
        <f t="shared" si="33"/>
        <v>-</v>
      </c>
      <c r="BR43" s="151" t="str">
        <f t="shared" si="33"/>
        <v>-</v>
      </c>
      <c r="BS43" s="151" t="str">
        <f t="shared" si="33"/>
        <v>-</v>
      </c>
      <c r="BT43" s="151" t="str">
        <f t="shared" si="33"/>
        <v>-</v>
      </c>
      <c r="BU43" s="151" t="str">
        <f t="shared" si="33"/>
        <v>-</v>
      </c>
      <c r="BV43" s="151" t="str">
        <f t="shared" si="33"/>
        <v>-</v>
      </c>
      <c r="BW43" s="151" t="str">
        <f t="shared" si="33"/>
        <v>-</v>
      </c>
      <c r="BX43" s="151" t="str">
        <f t="shared" si="33"/>
        <v>-</v>
      </c>
      <c r="BY43" s="151" t="str">
        <f t="shared" si="33"/>
        <v>-</v>
      </c>
      <c r="BZ43" s="151" t="str">
        <f t="shared" si="33"/>
        <v>-</v>
      </c>
      <c r="CB43" s="151"/>
      <c r="CC43" s="151"/>
      <c r="CD43" s="151"/>
      <c r="CE43" s="151"/>
      <c r="CF43" s="151"/>
      <c r="CG43" s="151"/>
      <c r="CH43" s="151"/>
      <c r="CI43" s="151"/>
      <c r="CJ43" s="151"/>
      <c r="CK43" s="151"/>
      <c r="CL43" s="151"/>
      <c r="CM43" s="151"/>
    </row>
    <row r="44" spans="1:91">
      <c r="A44" s="164">
        <v>12</v>
      </c>
      <c r="B44" s="135" t="s">
        <v>369</v>
      </c>
      <c r="C44" s="130"/>
      <c r="D44" s="130">
        <v>6</v>
      </c>
      <c r="E44" s="130"/>
      <c r="F44" s="130">
        <v>6</v>
      </c>
      <c r="G44" s="130"/>
      <c r="H44" s="150">
        <f t="shared" si="25"/>
        <v>55.555555555555557</v>
      </c>
      <c r="I44" s="135">
        <f t="shared" si="34"/>
        <v>108</v>
      </c>
      <c r="J44" s="135">
        <f t="shared" si="29"/>
        <v>60</v>
      </c>
      <c r="K44" s="135">
        <v>24</v>
      </c>
      <c r="L44" s="135">
        <v>12</v>
      </c>
      <c r="M44" s="135">
        <v>22</v>
      </c>
      <c r="N44" s="135">
        <v>48</v>
      </c>
      <c r="O44" s="135"/>
      <c r="P44" s="135"/>
      <c r="Q44" s="135"/>
      <c r="R44" s="135"/>
      <c r="S44" s="135"/>
      <c r="T44" s="135">
        <v>5</v>
      </c>
      <c r="U44" s="135"/>
      <c r="V44" s="135"/>
      <c r="W44" s="135"/>
      <c r="X44" s="135"/>
      <c r="Y44" s="135"/>
      <c r="Z44" s="135"/>
      <c r="AB44" s="159" t="str">
        <f t="shared" si="30"/>
        <v>-</v>
      </c>
      <c r="AC44" s="159" t="str">
        <f t="shared" si="30"/>
        <v>-</v>
      </c>
      <c r="AD44" s="159" t="str">
        <f t="shared" si="30"/>
        <v>-</v>
      </c>
      <c r="AE44" s="159" t="str">
        <f t="shared" si="30"/>
        <v>-</v>
      </c>
      <c r="AF44" s="159" t="str">
        <f t="shared" si="30"/>
        <v>-</v>
      </c>
      <c r="AG44" s="159" t="str">
        <f t="shared" si="30"/>
        <v>-</v>
      </c>
      <c r="AH44" s="159" t="str">
        <f t="shared" si="30"/>
        <v>-</v>
      </c>
      <c r="AI44" s="159" t="str">
        <f t="shared" si="30"/>
        <v>-</v>
      </c>
      <c r="AJ44" s="159" t="str">
        <f t="shared" si="30"/>
        <v>-</v>
      </c>
      <c r="AK44" s="159" t="str">
        <f t="shared" si="30"/>
        <v>-</v>
      </c>
      <c r="AL44" s="159" t="str">
        <f t="shared" si="30"/>
        <v>-</v>
      </c>
      <c r="AM44" s="159" t="str">
        <f t="shared" si="30"/>
        <v>-</v>
      </c>
      <c r="AO44" s="151" t="str">
        <f t="shared" si="31"/>
        <v>-</v>
      </c>
      <c r="AP44" s="151" t="str">
        <f t="shared" si="31"/>
        <v>-</v>
      </c>
      <c r="AQ44" s="151" t="str">
        <f t="shared" si="31"/>
        <v>-</v>
      </c>
      <c r="AR44" s="151" t="str">
        <f t="shared" si="31"/>
        <v>-</v>
      </c>
      <c r="AS44" s="151" t="str">
        <f t="shared" si="31"/>
        <v>-</v>
      </c>
      <c r="AT44" s="151">
        <f t="shared" si="31"/>
        <v>1</v>
      </c>
      <c r="AU44" s="151" t="str">
        <f t="shared" si="31"/>
        <v>-</v>
      </c>
      <c r="AV44" s="151" t="str">
        <f t="shared" si="31"/>
        <v>-</v>
      </c>
      <c r="AW44" s="151" t="str">
        <f t="shared" si="31"/>
        <v>-</v>
      </c>
      <c r="AX44" s="151" t="str">
        <f t="shared" si="31"/>
        <v>-</v>
      </c>
      <c r="AY44" s="151" t="str">
        <f t="shared" si="31"/>
        <v>-</v>
      </c>
      <c r="AZ44" s="151" t="str">
        <f t="shared" si="31"/>
        <v>-</v>
      </c>
      <c r="BB44" s="151" t="str">
        <f t="shared" si="32"/>
        <v>-</v>
      </c>
      <c r="BC44" s="151" t="str">
        <f t="shared" si="32"/>
        <v>-</v>
      </c>
      <c r="BD44" s="151" t="str">
        <f t="shared" si="32"/>
        <v>-</v>
      </c>
      <c r="BE44" s="151" t="str">
        <f t="shared" si="32"/>
        <v>-</v>
      </c>
      <c r="BF44" s="151" t="str">
        <f t="shared" si="32"/>
        <v>-</v>
      </c>
      <c r="BG44" s="151" t="str">
        <f t="shared" si="32"/>
        <v>-</v>
      </c>
      <c r="BH44" s="151" t="str">
        <f t="shared" si="32"/>
        <v>-</v>
      </c>
      <c r="BI44" s="151" t="str">
        <f t="shared" si="32"/>
        <v>-</v>
      </c>
      <c r="BJ44" s="151" t="str">
        <f t="shared" si="32"/>
        <v>-</v>
      </c>
      <c r="BK44" s="151" t="str">
        <f t="shared" si="32"/>
        <v>-</v>
      </c>
      <c r="BL44" s="151" t="str">
        <f t="shared" si="32"/>
        <v>-</v>
      </c>
      <c r="BM44" s="151" t="str">
        <f t="shared" si="32"/>
        <v>-</v>
      </c>
      <c r="BO44" s="151" t="str">
        <f t="shared" si="33"/>
        <v>-</v>
      </c>
      <c r="BP44" s="151" t="str">
        <f t="shared" si="33"/>
        <v>-</v>
      </c>
      <c r="BQ44" s="151" t="str">
        <f t="shared" si="33"/>
        <v>-</v>
      </c>
      <c r="BR44" s="151" t="str">
        <f t="shared" si="33"/>
        <v>-</v>
      </c>
      <c r="BS44" s="151" t="str">
        <f t="shared" si="33"/>
        <v>-</v>
      </c>
      <c r="BT44" s="151">
        <f t="shared" si="33"/>
        <v>1</v>
      </c>
      <c r="BU44" s="151" t="str">
        <f t="shared" si="33"/>
        <v>-</v>
      </c>
      <c r="BV44" s="151" t="str">
        <f t="shared" si="33"/>
        <v>-</v>
      </c>
      <c r="BW44" s="151" t="str">
        <f t="shared" si="33"/>
        <v>-</v>
      </c>
      <c r="BX44" s="151" t="str">
        <f t="shared" si="33"/>
        <v>-</v>
      </c>
      <c r="BY44" s="151" t="str">
        <f t="shared" si="33"/>
        <v>-</v>
      </c>
      <c r="BZ44" s="151" t="str">
        <f t="shared" si="33"/>
        <v>-</v>
      </c>
      <c r="CB44" s="151"/>
      <c r="CC44" s="151"/>
      <c r="CD44" s="151"/>
      <c r="CE44" s="151"/>
      <c r="CF44" s="151"/>
      <c r="CG44" s="151"/>
      <c r="CH44" s="151"/>
      <c r="CI44" s="151"/>
      <c r="CJ44" s="151"/>
      <c r="CK44" s="151"/>
      <c r="CL44" s="151"/>
      <c r="CM44" s="151"/>
    </row>
    <row r="45" spans="1:91">
      <c r="A45" s="164">
        <v>13</v>
      </c>
      <c r="B45" s="135" t="s">
        <v>370</v>
      </c>
      <c r="C45" s="130"/>
      <c r="D45" s="130">
        <v>10</v>
      </c>
      <c r="E45" s="130"/>
      <c r="F45" s="130"/>
      <c r="G45" s="130"/>
      <c r="H45" s="150">
        <f t="shared" si="25"/>
        <v>51.851851851851848</v>
      </c>
      <c r="I45" s="135">
        <f t="shared" si="34"/>
        <v>54</v>
      </c>
      <c r="J45" s="135">
        <f t="shared" si="29"/>
        <v>28</v>
      </c>
      <c r="K45" s="135">
        <v>18</v>
      </c>
      <c r="L45" s="135"/>
      <c r="M45" s="135">
        <v>10</v>
      </c>
      <c r="N45" s="135">
        <v>26</v>
      </c>
      <c r="O45" s="135"/>
      <c r="P45" s="135"/>
      <c r="Q45" s="135"/>
      <c r="R45" s="135"/>
      <c r="S45" s="135"/>
      <c r="T45" s="135"/>
      <c r="U45" s="135"/>
      <c r="V45" s="135"/>
      <c r="W45" s="135"/>
      <c r="X45" s="135">
        <v>2</v>
      </c>
      <c r="Y45" s="135"/>
      <c r="Z45" s="135"/>
      <c r="AB45" s="159" t="str">
        <f t="shared" si="30"/>
        <v>-</v>
      </c>
      <c r="AC45" s="159" t="str">
        <f t="shared" si="30"/>
        <v>-</v>
      </c>
      <c r="AD45" s="159" t="str">
        <f t="shared" si="30"/>
        <v>-</v>
      </c>
      <c r="AE45" s="159" t="str">
        <f t="shared" si="30"/>
        <v>-</v>
      </c>
      <c r="AF45" s="159" t="str">
        <f t="shared" si="30"/>
        <v>-</v>
      </c>
      <c r="AG45" s="159" t="str">
        <f t="shared" si="30"/>
        <v>-</v>
      </c>
      <c r="AH45" s="159" t="str">
        <f t="shared" si="30"/>
        <v>-</v>
      </c>
      <c r="AI45" s="159" t="str">
        <f t="shared" si="30"/>
        <v>-</v>
      </c>
      <c r="AJ45" s="159" t="str">
        <f t="shared" si="30"/>
        <v>-</v>
      </c>
      <c r="AK45" s="159" t="str">
        <f t="shared" si="30"/>
        <v>-</v>
      </c>
      <c r="AL45" s="159" t="str">
        <f t="shared" si="30"/>
        <v>-</v>
      </c>
      <c r="AM45" s="159" t="str">
        <f t="shared" si="30"/>
        <v>-</v>
      </c>
      <c r="AO45" s="151" t="str">
        <f t="shared" si="31"/>
        <v>-</v>
      </c>
      <c r="AP45" s="151" t="str">
        <f t="shared" si="31"/>
        <v>-</v>
      </c>
      <c r="AQ45" s="151" t="str">
        <f t="shared" si="31"/>
        <v>-</v>
      </c>
      <c r="AR45" s="151" t="str">
        <f t="shared" si="31"/>
        <v>-</v>
      </c>
      <c r="AS45" s="151" t="str">
        <f t="shared" si="31"/>
        <v>-</v>
      </c>
      <c r="AT45" s="151" t="str">
        <f t="shared" si="31"/>
        <v>-</v>
      </c>
      <c r="AU45" s="151" t="str">
        <f t="shared" si="31"/>
        <v>-</v>
      </c>
      <c r="AV45" s="151" t="str">
        <f t="shared" si="31"/>
        <v>-</v>
      </c>
      <c r="AW45" s="151" t="str">
        <f t="shared" si="31"/>
        <v>-</v>
      </c>
      <c r="AX45" s="151">
        <f t="shared" si="31"/>
        <v>1</v>
      </c>
      <c r="AY45" s="151" t="str">
        <f t="shared" si="31"/>
        <v>-</v>
      </c>
      <c r="AZ45" s="151" t="str">
        <f t="shared" si="31"/>
        <v>-</v>
      </c>
      <c r="BB45" s="151" t="str">
        <f t="shared" si="32"/>
        <v>-</v>
      </c>
      <c r="BC45" s="151" t="str">
        <f t="shared" si="32"/>
        <v>-</v>
      </c>
      <c r="BD45" s="151" t="str">
        <f t="shared" si="32"/>
        <v>-</v>
      </c>
      <c r="BE45" s="151" t="str">
        <f t="shared" si="32"/>
        <v>-</v>
      </c>
      <c r="BF45" s="151" t="str">
        <f t="shared" si="32"/>
        <v>-</v>
      </c>
      <c r="BG45" s="151" t="str">
        <f t="shared" si="32"/>
        <v>-</v>
      </c>
      <c r="BH45" s="151" t="str">
        <f t="shared" si="32"/>
        <v>-</v>
      </c>
      <c r="BI45" s="151" t="str">
        <f t="shared" si="32"/>
        <v>-</v>
      </c>
      <c r="BJ45" s="151" t="str">
        <f t="shared" si="32"/>
        <v>-</v>
      </c>
      <c r="BK45" s="151" t="str">
        <f t="shared" si="32"/>
        <v>-</v>
      </c>
      <c r="BL45" s="151" t="str">
        <f t="shared" si="32"/>
        <v>-</v>
      </c>
      <c r="BM45" s="151" t="str">
        <f t="shared" si="32"/>
        <v>-</v>
      </c>
      <c r="BO45" s="151" t="str">
        <f t="shared" si="33"/>
        <v>-</v>
      </c>
      <c r="BP45" s="151" t="str">
        <f t="shared" si="33"/>
        <v>-</v>
      </c>
      <c r="BQ45" s="151" t="str">
        <f t="shared" si="33"/>
        <v>-</v>
      </c>
      <c r="BR45" s="151" t="str">
        <f t="shared" si="33"/>
        <v>-</v>
      </c>
      <c r="BS45" s="151" t="str">
        <f t="shared" si="33"/>
        <v>-</v>
      </c>
      <c r="BT45" s="151" t="str">
        <f t="shared" si="33"/>
        <v>-</v>
      </c>
      <c r="BU45" s="151" t="str">
        <f t="shared" si="33"/>
        <v>-</v>
      </c>
      <c r="BV45" s="151" t="str">
        <f t="shared" si="33"/>
        <v>-</v>
      </c>
      <c r="BW45" s="151" t="str">
        <f t="shared" si="33"/>
        <v>-</v>
      </c>
      <c r="BX45" s="151" t="str">
        <f t="shared" si="33"/>
        <v>-</v>
      </c>
      <c r="BY45" s="151" t="str">
        <f t="shared" si="33"/>
        <v>-</v>
      </c>
      <c r="BZ45" s="151" t="str">
        <f t="shared" si="33"/>
        <v>-</v>
      </c>
      <c r="CB45" s="151"/>
      <c r="CC45" s="151"/>
      <c r="CD45" s="151"/>
      <c r="CE45" s="151"/>
      <c r="CF45" s="151"/>
      <c r="CG45" s="151"/>
      <c r="CH45" s="151"/>
      <c r="CI45" s="151"/>
      <c r="CJ45" s="151"/>
      <c r="CK45" s="151"/>
      <c r="CL45" s="151"/>
      <c r="CM45" s="151"/>
    </row>
    <row r="46" spans="1:91">
      <c r="A46" s="164">
        <v>14</v>
      </c>
      <c r="B46" s="160" t="s">
        <v>371</v>
      </c>
      <c r="C46" s="130"/>
      <c r="D46" s="130">
        <v>7</v>
      </c>
      <c r="E46" s="130"/>
      <c r="F46" s="130"/>
      <c r="G46" s="130"/>
      <c r="H46" s="150">
        <f t="shared" si="25"/>
        <v>51.851851851851848</v>
      </c>
      <c r="I46" s="135">
        <f t="shared" si="34"/>
        <v>54</v>
      </c>
      <c r="J46" s="135">
        <f t="shared" si="29"/>
        <v>28</v>
      </c>
      <c r="K46" s="135">
        <v>18</v>
      </c>
      <c r="L46" s="135"/>
      <c r="M46" s="135">
        <v>10</v>
      </c>
      <c r="N46" s="135">
        <v>26</v>
      </c>
      <c r="O46" s="135"/>
      <c r="P46" s="135"/>
      <c r="Q46" s="135"/>
      <c r="R46" s="135"/>
      <c r="S46" s="135"/>
      <c r="T46" s="135"/>
      <c r="U46" s="135">
        <v>2</v>
      </c>
      <c r="V46" s="135"/>
      <c r="W46" s="135"/>
      <c r="X46" s="135"/>
      <c r="Y46" s="135"/>
      <c r="Z46" s="135"/>
      <c r="AB46" s="159" t="str">
        <f t="shared" si="30"/>
        <v>-</v>
      </c>
      <c r="AC46" s="159" t="str">
        <f t="shared" si="30"/>
        <v>-</v>
      </c>
      <c r="AD46" s="159" t="str">
        <f t="shared" si="30"/>
        <v>-</v>
      </c>
      <c r="AE46" s="159" t="str">
        <f t="shared" si="30"/>
        <v>-</v>
      </c>
      <c r="AF46" s="159" t="str">
        <f t="shared" si="30"/>
        <v>-</v>
      </c>
      <c r="AG46" s="159" t="str">
        <f t="shared" si="30"/>
        <v>-</v>
      </c>
      <c r="AH46" s="159" t="str">
        <f t="shared" si="30"/>
        <v>-</v>
      </c>
      <c r="AI46" s="159" t="str">
        <f t="shared" si="30"/>
        <v>-</v>
      </c>
      <c r="AJ46" s="159" t="str">
        <f t="shared" si="30"/>
        <v>-</v>
      </c>
      <c r="AK46" s="159" t="str">
        <f t="shared" si="30"/>
        <v>-</v>
      </c>
      <c r="AL46" s="159" t="str">
        <f t="shared" si="30"/>
        <v>-</v>
      </c>
      <c r="AM46" s="159" t="str">
        <f t="shared" si="30"/>
        <v>-</v>
      </c>
      <c r="AO46" s="151" t="str">
        <f t="shared" si="31"/>
        <v>-</v>
      </c>
      <c r="AP46" s="151" t="str">
        <f t="shared" si="31"/>
        <v>-</v>
      </c>
      <c r="AQ46" s="151" t="str">
        <f t="shared" si="31"/>
        <v>-</v>
      </c>
      <c r="AR46" s="151" t="str">
        <f t="shared" si="31"/>
        <v>-</v>
      </c>
      <c r="AS46" s="151" t="str">
        <f t="shared" si="31"/>
        <v>-</v>
      </c>
      <c r="AT46" s="151" t="str">
        <f t="shared" si="31"/>
        <v>-</v>
      </c>
      <c r="AU46" s="151">
        <f t="shared" si="31"/>
        <v>1</v>
      </c>
      <c r="AV46" s="151" t="str">
        <f t="shared" si="31"/>
        <v>-</v>
      </c>
      <c r="AW46" s="151" t="str">
        <f t="shared" si="31"/>
        <v>-</v>
      </c>
      <c r="AX46" s="151" t="str">
        <f t="shared" si="31"/>
        <v>-</v>
      </c>
      <c r="AY46" s="151" t="str">
        <f t="shared" si="31"/>
        <v>-</v>
      </c>
      <c r="AZ46" s="151" t="str">
        <f t="shared" si="31"/>
        <v>-</v>
      </c>
      <c r="BB46" s="151" t="str">
        <f t="shared" si="32"/>
        <v>-</v>
      </c>
      <c r="BC46" s="151" t="str">
        <f t="shared" si="32"/>
        <v>-</v>
      </c>
      <c r="BD46" s="151" t="str">
        <f t="shared" si="32"/>
        <v>-</v>
      </c>
      <c r="BE46" s="151" t="str">
        <f t="shared" si="32"/>
        <v>-</v>
      </c>
      <c r="BF46" s="151" t="str">
        <f t="shared" si="32"/>
        <v>-</v>
      </c>
      <c r="BG46" s="151" t="str">
        <f t="shared" si="32"/>
        <v>-</v>
      </c>
      <c r="BH46" s="151" t="str">
        <f t="shared" si="32"/>
        <v>-</v>
      </c>
      <c r="BI46" s="151" t="str">
        <f t="shared" si="32"/>
        <v>-</v>
      </c>
      <c r="BJ46" s="151" t="str">
        <f t="shared" si="32"/>
        <v>-</v>
      </c>
      <c r="BK46" s="151" t="str">
        <f t="shared" si="32"/>
        <v>-</v>
      </c>
      <c r="BL46" s="151" t="str">
        <f t="shared" si="32"/>
        <v>-</v>
      </c>
      <c r="BM46" s="151" t="str">
        <f t="shared" si="32"/>
        <v>-</v>
      </c>
      <c r="BO46" s="151" t="str">
        <f t="shared" si="33"/>
        <v>-</v>
      </c>
      <c r="BP46" s="151" t="str">
        <f t="shared" si="33"/>
        <v>-</v>
      </c>
      <c r="BQ46" s="151" t="str">
        <f t="shared" si="33"/>
        <v>-</v>
      </c>
      <c r="BR46" s="151" t="str">
        <f t="shared" si="33"/>
        <v>-</v>
      </c>
      <c r="BS46" s="151" t="str">
        <f t="shared" si="33"/>
        <v>-</v>
      </c>
      <c r="BT46" s="151" t="str">
        <f t="shared" si="33"/>
        <v>-</v>
      </c>
      <c r="BU46" s="151" t="str">
        <f t="shared" si="33"/>
        <v>-</v>
      </c>
      <c r="BV46" s="151" t="str">
        <f t="shared" si="33"/>
        <v>-</v>
      </c>
      <c r="BW46" s="151" t="str">
        <f t="shared" si="33"/>
        <v>-</v>
      </c>
      <c r="BX46" s="151" t="str">
        <f t="shared" si="33"/>
        <v>-</v>
      </c>
      <c r="BY46" s="151" t="str">
        <f t="shared" si="33"/>
        <v>-</v>
      </c>
      <c r="BZ46" s="151" t="str">
        <f t="shared" si="33"/>
        <v>-</v>
      </c>
      <c r="CB46" s="151"/>
      <c r="CC46" s="151"/>
      <c r="CD46" s="151"/>
      <c r="CE46" s="151"/>
      <c r="CF46" s="151"/>
      <c r="CG46" s="151"/>
      <c r="CH46" s="151"/>
      <c r="CI46" s="151"/>
      <c r="CJ46" s="151"/>
      <c r="CK46" s="151"/>
      <c r="CL46" s="151"/>
      <c r="CM46" s="151"/>
    </row>
    <row r="47" spans="1:91">
      <c r="A47" s="164">
        <v>15</v>
      </c>
      <c r="B47" s="135" t="s">
        <v>372</v>
      </c>
      <c r="C47" s="130">
        <v>9</v>
      </c>
      <c r="D47" s="130">
        <v>8</v>
      </c>
      <c r="E47" s="130"/>
      <c r="F47" s="130"/>
      <c r="G47" s="165"/>
      <c r="H47" s="150">
        <f t="shared" si="25"/>
        <v>55.026455026455025</v>
      </c>
      <c r="I47" s="135">
        <f t="shared" si="34"/>
        <v>189</v>
      </c>
      <c r="J47" s="135">
        <f t="shared" si="29"/>
        <v>104</v>
      </c>
      <c r="K47" s="135">
        <v>68</v>
      </c>
      <c r="L47" s="135"/>
      <c r="M47" s="135">
        <v>36</v>
      </c>
      <c r="N47" s="135">
        <v>85</v>
      </c>
      <c r="O47" s="135"/>
      <c r="P47" s="135"/>
      <c r="Q47" s="135"/>
      <c r="R47" s="135"/>
      <c r="S47" s="135"/>
      <c r="T47" s="135"/>
      <c r="U47" s="135"/>
      <c r="V47" s="135">
        <v>4</v>
      </c>
      <c r="W47" s="135">
        <v>6</v>
      </c>
      <c r="X47" s="135"/>
      <c r="Y47" s="135"/>
      <c r="Z47" s="135"/>
      <c r="AB47" s="159" t="str">
        <f t="shared" si="30"/>
        <v>-</v>
      </c>
      <c r="AC47" s="159" t="str">
        <f t="shared" si="30"/>
        <v>-</v>
      </c>
      <c r="AD47" s="159" t="str">
        <f t="shared" si="30"/>
        <v>-</v>
      </c>
      <c r="AE47" s="159" t="str">
        <f t="shared" si="30"/>
        <v>-</v>
      </c>
      <c r="AF47" s="159" t="str">
        <f t="shared" si="30"/>
        <v>-</v>
      </c>
      <c r="AG47" s="159" t="str">
        <f t="shared" si="30"/>
        <v>-</v>
      </c>
      <c r="AH47" s="159" t="str">
        <f t="shared" si="30"/>
        <v>-</v>
      </c>
      <c r="AI47" s="159" t="str">
        <f t="shared" si="30"/>
        <v>-</v>
      </c>
      <c r="AJ47" s="159">
        <f t="shared" si="30"/>
        <v>1</v>
      </c>
      <c r="AK47" s="159" t="str">
        <f t="shared" si="30"/>
        <v>-</v>
      </c>
      <c r="AL47" s="159" t="str">
        <f t="shared" si="30"/>
        <v>-</v>
      </c>
      <c r="AM47" s="159" t="str">
        <f t="shared" si="30"/>
        <v>-</v>
      </c>
      <c r="AO47" s="151" t="str">
        <f t="shared" si="31"/>
        <v>-</v>
      </c>
      <c r="AP47" s="151" t="str">
        <f t="shared" si="31"/>
        <v>-</v>
      </c>
      <c r="AQ47" s="151" t="str">
        <f t="shared" si="31"/>
        <v>-</v>
      </c>
      <c r="AR47" s="151" t="str">
        <f t="shared" si="31"/>
        <v>-</v>
      </c>
      <c r="AS47" s="151" t="str">
        <f t="shared" si="31"/>
        <v>-</v>
      </c>
      <c r="AT47" s="151" t="str">
        <f t="shared" si="31"/>
        <v>-</v>
      </c>
      <c r="AU47" s="151" t="str">
        <f t="shared" si="31"/>
        <v>-</v>
      </c>
      <c r="AV47" s="151">
        <f t="shared" si="31"/>
        <v>1</v>
      </c>
      <c r="AW47" s="151" t="str">
        <f t="shared" si="31"/>
        <v>-</v>
      </c>
      <c r="AX47" s="151" t="str">
        <f t="shared" si="31"/>
        <v>-</v>
      </c>
      <c r="AY47" s="151" t="str">
        <f t="shared" si="31"/>
        <v>-</v>
      </c>
      <c r="AZ47" s="151" t="str">
        <f t="shared" si="31"/>
        <v>-</v>
      </c>
      <c r="BB47" s="151" t="str">
        <f t="shared" si="32"/>
        <v>-</v>
      </c>
      <c r="BC47" s="151" t="str">
        <f t="shared" si="32"/>
        <v>-</v>
      </c>
      <c r="BD47" s="151" t="str">
        <f t="shared" si="32"/>
        <v>-</v>
      </c>
      <c r="BE47" s="151" t="str">
        <f t="shared" si="32"/>
        <v>-</v>
      </c>
      <c r="BF47" s="151" t="str">
        <f t="shared" si="32"/>
        <v>-</v>
      </c>
      <c r="BG47" s="151" t="str">
        <f t="shared" si="32"/>
        <v>-</v>
      </c>
      <c r="BH47" s="151" t="str">
        <f t="shared" si="32"/>
        <v>-</v>
      </c>
      <c r="BI47" s="151" t="str">
        <f t="shared" si="32"/>
        <v>-</v>
      </c>
      <c r="BJ47" s="151" t="str">
        <f t="shared" si="32"/>
        <v>-</v>
      </c>
      <c r="BK47" s="151" t="str">
        <f t="shared" si="32"/>
        <v>-</v>
      </c>
      <c r="BL47" s="151" t="str">
        <f t="shared" si="32"/>
        <v>-</v>
      </c>
      <c r="BM47" s="151" t="str">
        <f t="shared" si="32"/>
        <v>-</v>
      </c>
      <c r="BO47" s="151" t="str">
        <f t="shared" si="33"/>
        <v>-</v>
      </c>
      <c r="BP47" s="151" t="str">
        <f t="shared" si="33"/>
        <v>-</v>
      </c>
      <c r="BQ47" s="151" t="str">
        <f t="shared" si="33"/>
        <v>-</v>
      </c>
      <c r="BR47" s="151" t="str">
        <f t="shared" si="33"/>
        <v>-</v>
      </c>
      <c r="BS47" s="151" t="str">
        <f t="shared" si="33"/>
        <v>-</v>
      </c>
      <c r="BT47" s="151" t="str">
        <f t="shared" si="33"/>
        <v>-</v>
      </c>
      <c r="BU47" s="151" t="str">
        <f t="shared" si="33"/>
        <v>-</v>
      </c>
      <c r="BV47" s="151" t="str">
        <f t="shared" si="33"/>
        <v>-</v>
      </c>
      <c r="BW47" s="151" t="str">
        <f t="shared" si="33"/>
        <v>-</v>
      </c>
      <c r="BX47" s="151" t="str">
        <f t="shared" si="33"/>
        <v>-</v>
      </c>
      <c r="BY47" s="151" t="str">
        <f t="shared" si="33"/>
        <v>-</v>
      </c>
      <c r="BZ47" s="151" t="str">
        <f t="shared" si="33"/>
        <v>-</v>
      </c>
      <c r="CB47" s="151"/>
      <c r="CC47" s="151"/>
      <c r="CD47" s="151"/>
      <c r="CE47" s="151"/>
      <c r="CF47" s="151"/>
      <c r="CG47" s="151"/>
      <c r="CH47" s="151"/>
      <c r="CI47" s="151"/>
      <c r="CJ47" s="151"/>
      <c r="CK47" s="151"/>
      <c r="CL47" s="151"/>
      <c r="CM47" s="151"/>
    </row>
    <row r="48" spans="1:91">
      <c r="A48" s="164">
        <v>16</v>
      </c>
      <c r="B48" s="135" t="s">
        <v>373</v>
      </c>
      <c r="C48" s="130"/>
      <c r="D48" s="134">
        <v>6</v>
      </c>
      <c r="E48" s="130"/>
      <c r="F48" s="130"/>
      <c r="G48" s="130"/>
      <c r="H48" s="150">
        <f t="shared" si="25"/>
        <v>59.259259259259252</v>
      </c>
      <c r="I48" s="135">
        <f t="shared" si="34"/>
        <v>81</v>
      </c>
      <c r="J48" s="135">
        <f t="shared" si="29"/>
        <v>48</v>
      </c>
      <c r="K48" s="135">
        <v>32</v>
      </c>
      <c r="L48" s="135">
        <v>16</v>
      </c>
      <c r="M48" s="135"/>
      <c r="N48" s="135">
        <v>33</v>
      </c>
      <c r="O48" s="135"/>
      <c r="P48" s="135"/>
      <c r="Q48" s="135"/>
      <c r="R48" s="135"/>
      <c r="S48" s="135"/>
      <c r="T48" s="135">
        <v>4</v>
      </c>
      <c r="U48" s="135"/>
      <c r="V48" s="135"/>
      <c r="W48" s="135"/>
      <c r="X48" s="135"/>
      <c r="Y48" s="135"/>
      <c r="Z48" s="135"/>
      <c r="AB48" s="159" t="str">
        <f t="shared" si="30"/>
        <v>-</v>
      </c>
      <c r="AC48" s="159" t="str">
        <f t="shared" si="30"/>
        <v>-</v>
      </c>
      <c r="AD48" s="159" t="str">
        <f t="shared" si="30"/>
        <v>-</v>
      </c>
      <c r="AE48" s="159" t="str">
        <f t="shared" si="30"/>
        <v>-</v>
      </c>
      <c r="AF48" s="159" t="str">
        <f t="shared" si="30"/>
        <v>-</v>
      </c>
      <c r="AG48" s="159" t="str">
        <f t="shared" si="30"/>
        <v>-</v>
      </c>
      <c r="AH48" s="159" t="str">
        <f t="shared" si="30"/>
        <v>-</v>
      </c>
      <c r="AI48" s="159" t="str">
        <f t="shared" si="30"/>
        <v>-</v>
      </c>
      <c r="AJ48" s="159" t="str">
        <f t="shared" si="30"/>
        <v>-</v>
      </c>
      <c r="AK48" s="159" t="str">
        <f t="shared" si="30"/>
        <v>-</v>
      </c>
      <c r="AL48" s="159" t="str">
        <f t="shared" si="30"/>
        <v>-</v>
      </c>
      <c r="AM48" s="159" t="str">
        <f t="shared" si="30"/>
        <v>-</v>
      </c>
      <c r="AO48" s="151" t="str">
        <f t="shared" si="31"/>
        <v>-</v>
      </c>
      <c r="AP48" s="151" t="str">
        <f t="shared" si="31"/>
        <v>-</v>
      </c>
      <c r="AQ48" s="151" t="str">
        <f t="shared" si="31"/>
        <v>-</v>
      </c>
      <c r="AR48" s="151" t="str">
        <f t="shared" si="31"/>
        <v>-</v>
      </c>
      <c r="AS48" s="151" t="str">
        <f t="shared" si="31"/>
        <v>-</v>
      </c>
      <c r="AT48" s="151">
        <f t="shared" si="31"/>
        <v>1</v>
      </c>
      <c r="AU48" s="151" t="str">
        <f t="shared" si="31"/>
        <v>-</v>
      </c>
      <c r="AV48" s="151" t="str">
        <f t="shared" si="31"/>
        <v>-</v>
      </c>
      <c r="AW48" s="151" t="str">
        <f t="shared" si="31"/>
        <v>-</v>
      </c>
      <c r="AX48" s="151" t="str">
        <f t="shared" si="31"/>
        <v>-</v>
      </c>
      <c r="AY48" s="151" t="str">
        <f t="shared" si="31"/>
        <v>-</v>
      </c>
      <c r="AZ48" s="151" t="str">
        <f t="shared" si="31"/>
        <v>-</v>
      </c>
      <c r="BB48" s="151" t="str">
        <f t="shared" si="32"/>
        <v>-</v>
      </c>
      <c r="BC48" s="151" t="str">
        <f t="shared" si="32"/>
        <v>-</v>
      </c>
      <c r="BD48" s="151" t="str">
        <f t="shared" si="32"/>
        <v>-</v>
      </c>
      <c r="BE48" s="151" t="str">
        <f t="shared" si="32"/>
        <v>-</v>
      </c>
      <c r="BF48" s="151" t="str">
        <f t="shared" si="32"/>
        <v>-</v>
      </c>
      <c r="BG48" s="151" t="str">
        <f t="shared" si="32"/>
        <v>-</v>
      </c>
      <c r="BH48" s="151" t="str">
        <f t="shared" si="32"/>
        <v>-</v>
      </c>
      <c r="BI48" s="151" t="str">
        <f t="shared" si="32"/>
        <v>-</v>
      </c>
      <c r="BJ48" s="151" t="str">
        <f t="shared" si="32"/>
        <v>-</v>
      </c>
      <c r="BK48" s="151" t="str">
        <f t="shared" si="32"/>
        <v>-</v>
      </c>
      <c r="BL48" s="151" t="str">
        <f t="shared" si="32"/>
        <v>-</v>
      </c>
      <c r="BM48" s="151" t="str">
        <f t="shared" si="32"/>
        <v>-</v>
      </c>
      <c r="BO48" s="151" t="str">
        <f t="shared" si="33"/>
        <v>-</v>
      </c>
      <c r="BP48" s="151" t="str">
        <f t="shared" si="33"/>
        <v>-</v>
      </c>
      <c r="BQ48" s="151" t="str">
        <f t="shared" si="33"/>
        <v>-</v>
      </c>
      <c r="BR48" s="151" t="str">
        <f t="shared" si="33"/>
        <v>-</v>
      </c>
      <c r="BS48" s="151" t="str">
        <f t="shared" si="33"/>
        <v>-</v>
      </c>
      <c r="BT48" s="151" t="str">
        <f t="shared" si="33"/>
        <v>-</v>
      </c>
      <c r="BU48" s="151" t="str">
        <f t="shared" si="33"/>
        <v>-</v>
      </c>
      <c r="BV48" s="151" t="str">
        <f t="shared" si="33"/>
        <v>-</v>
      </c>
      <c r="BW48" s="151" t="str">
        <f t="shared" si="33"/>
        <v>-</v>
      </c>
      <c r="BX48" s="151" t="str">
        <f t="shared" si="33"/>
        <v>-</v>
      </c>
      <c r="BY48" s="151" t="str">
        <f t="shared" si="33"/>
        <v>-</v>
      </c>
      <c r="BZ48" s="151" t="str">
        <f t="shared" si="33"/>
        <v>-</v>
      </c>
      <c r="CB48" s="151"/>
      <c r="CC48" s="151"/>
      <c r="CD48" s="151"/>
      <c r="CE48" s="151"/>
      <c r="CF48" s="151"/>
      <c r="CG48" s="151"/>
      <c r="CH48" s="151"/>
      <c r="CI48" s="151"/>
      <c r="CJ48" s="151"/>
      <c r="CK48" s="151"/>
      <c r="CL48" s="151"/>
      <c r="CM48" s="151"/>
    </row>
    <row r="49" spans="1:91">
      <c r="A49" s="164">
        <v>17</v>
      </c>
      <c r="B49" s="135" t="s">
        <v>374</v>
      </c>
      <c r="C49" s="130">
        <v>9</v>
      </c>
      <c r="D49" s="130"/>
      <c r="E49" s="130">
        <v>9</v>
      </c>
      <c r="F49" s="130"/>
      <c r="G49" s="130"/>
      <c r="H49" s="150">
        <f t="shared" si="25"/>
        <v>64.197530864197532</v>
      </c>
      <c r="I49" s="135">
        <f t="shared" si="34"/>
        <v>81</v>
      </c>
      <c r="J49" s="135">
        <f t="shared" si="29"/>
        <v>52</v>
      </c>
      <c r="K49" s="135">
        <v>28</v>
      </c>
      <c r="L49" s="135"/>
      <c r="M49" s="135">
        <v>24</v>
      </c>
      <c r="N49" s="135">
        <v>29</v>
      </c>
      <c r="O49" s="135"/>
      <c r="P49" s="135"/>
      <c r="Q49" s="135"/>
      <c r="R49" s="135"/>
      <c r="S49" s="135"/>
      <c r="T49" s="135"/>
      <c r="U49" s="135"/>
      <c r="V49" s="135">
        <v>2</v>
      </c>
      <c r="W49" s="135">
        <v>3</v>
      </c>
      <c r="X49" s="135"/>
      <c r="Y49" s="135"/>
      <c r="Z49" s="135"/>
      <c r="AB49" s="159" t="str">
        <f t="shared" si="30"/>
        <v>-</v>
      </c>
      <c r="AC49" s="159" t="str">
        <f t="shared" si="30"/>
        <v>-</v>
      </c>
      <c r="AD49" s="159" t="str">
        <f t="shared" si="30"/>
        <v>-</v>
      </c>
      <c r="AE49" s="159" t="str">
        <f t="shared" si="30"/>
        <v>-</v>
      </c>
      <c r="AF49" s="159" t="str">
        <f t="shared" si="30"/>
        <v>-</v>
      </c>
      <c r="AG49" s="159" t="str">
        <f t="shared" si="30"/>
        <v>-</v>
      </c>
      <c r="AH49" s="159" t="str">
        <f t="shared" si="30"/>
        <v>-</v>
      </c>
      <c r="AI49" s="159" t="str">
        <f t="shared" si="30"/>
        <v>-</v>
      </c>
      <c r="AJ49" s="159">
        <f t="shared" si="30"/>
        <v>1</v>
      </c>
      <c r="AK49" s="159" t="str">
        <f t="shared" si="30"/>
        <v>-</v>
      </c>
      <c r="AL49" s="159" t="str">
        <f t="shared" si="30"/>
        <v>-</v>
      </c>
      <c r="AM49" s="159" t="str">
        <f t="shared" si="30"/>
        <v>-</v>
      </c>
      <c r="AO49" s="151" t="str">
        <f t="shared" si="31"/>
        <v>-</v>
      </c>
      <c r="AP49" s="151" t="str">
        <f t="shared" si="31"/>
        <v>-</v>
      </c>
      <c r="AQ49" s="151" t="str">
        <f t="shared" si="31"/>
        <v>-</v>
      </c>
      <c r="AR49" s="151" t="str">
        <f t="shared" si="31"/>
        <v>-</v>
      </c>
      <c r="AS49" s="151" t="str">
        <f t="shared" si="31"/>
        <v>-</v>
      </c>
      <c r="AT49" s="151" t="str">
        <f t="shared" si="31"/>
        <v>-</v>
      </c>
      <c r="AU49" s="151" t="str">
        <f t="shared" si="31"/>
        <v>-</v>
      </c>
      <c r="AV49" s="151" t="str">
        <f t="shared" si="31"/>
        <v>-</v>
      </c>
      <c r="AW49" s="151" t="str">
        <f t="shared" si="31"/>
        <v>-</v>
      </c>
      <c r="AX49" s="151" t="str">
        <f t="shared" si="31"/>
        <v>-</v>
      </c>
      <c r="AY49" s="151" t="str">
        <f t="shared" si="31"/>
        <v>-</v>
      </c>
      <c r="AZ49" s="151" t="str">
        <f t="shared" si="31"/>
        <v>-</v>
      </c>
      <c r="BB49" s="151" t="str">
        <f t="shared" si="32"/>
        <v>-</v>
      </c>
      <c r="BC49" s="151" t="str">
        <f t="shared" si="32"/>
        <v>-</v>
      </c>
      <c r="BD49" s="151" t="str">
        <f t="shared" si="32"/>
        <v>-</v>
      </c>
      <c r="BE49" s="151" t="str">
        <f t="shared" si="32"/>
        <v>-</v>
      </c>
      <c r="BF49" s="151" t="str">
        <f t="shared" si="32"/>
        <v>-</v>
      </c>
      <c r="BG49" s="151" t="str">
        <f t="shared" si="32"/>
        <v>-</v>
      </c>
      <c r="BH49" s="151" t="str">
        <f t="shared" si="32"/>
        <v>-</v>
      </c>
      <c r="BI49" s="151" t="str">
        <f t="shared" si="32"/>
        <v>-</v>
      </c>
      <c r="BJ49" s="151">
        <f t="shared" si="32"/>
        <v>1</v>
      </c>
      <c r="BK49" s="151" t="str">
        <f t="shared" si="32"/>
        <v>-</v>
      </c>
      <c r="BL49" s="151" t="str">
        <f t="shared" si="32"/>
        <v>-</v>
      </c>
      <c r="BM49" s="151" t="str">
        <f t="shared" si="32"/>
        <v>-</v>
      </c>
      <c r="BO49" s="151" t="str">
        <f t="shared" si="33"/>
        <v>-</v>
      </c>
      <c r="BP49" s="151" t="str">
        <f t="shared" si="33"/>
        <v>-</v>
      </c>
      <c r="BQ49" s="151" t="str">
        <f t="shared" si="33"/>
        <v>-</v>
      </c>
      <c r="BR49" s="151" t="str">
        <f t="shared" si="33"/>
        <v>-</v>
      </c>
      <c r="BS49" s="151" t="str">
        <f t="shared" si="33"/>
        <v>-</v>
      </c>
      <c r="BT49" s="151" t="str">
        <f t="shared" si="33"/>
        <v>-</v>
      </c>
      <c r="BU49" s="151" t="str">
        <f t="shared" si="33"/>
        <v>-</v>
      </c>
      <c r="BV49" s="151" t="str">
        <f t="shared" si="33"/>
        <v>-</v>
      </c>
      <c r="BW49" s="151" t="str">
        <f t="shared" si="33"/>
        <v>-</v>
      </c>
      <c r="BX49" s="151" t="str">
        <f t="shared" si="33"/>
        <v>-</v>
      </c>
      <c r="BY49" s="151" t="str">
        <f t="shared" si="33"/>
        <v>-</v>
      </c>
      <c r="BZ49" s="151" t="str">
        <f t="shared" si="33"/>
        <v>-</v>
      </c>
      <c r="CB49" s="151"/>
      <c r="CC49" s="151"/>
      <c r="CD49" s="151"/>
      <c r="CE49" s="151"/>
      <c r="CF49" s="151"/>
      <c r="CG49" s="151"/>
      <c r="CH49" s="151"/>
      <c r="CI49" s="151"/>
      <c r="CJ49" s="151"/>
      <c r="CK49" s="151"/>
      <c r="CL49" s="151"/>
      <c r="CM49" s="151"/>
    </row>
    <row r="50" spans="1:91">
      <c r="A50" s="164">
        <v>18</v>
      </c>
      <c r="B50" s="135" t="s">
        <v>375</v>
      </c>
      <c r="C50" s="166">
        <v>10</v>
      </c>
      <c r="D50" s="130"/>
      <c r="E50" s="130"/>
      <c r="F50" s="130"/>
      <c r="G50" s="130"/>
      <c r="H50" s="150">
        <f t="shared" si="25"/>
        <v>51.851851851851848</v>
      </c>
      <c r="I50" s="135">
        <f t="shared" si="34"/>
        <v>81</v>
      </c>
      <c r="J50" s="135">
        <f t="shared" si="29"/>
        <v>42</v>
      </c>
      <c r="K50" s="85">
        <v>28</v>
      </c>
      <c r="L50" s="135"/>
      <c r="M50" s="85">
        <v>14</v>
      </c>
      <c r="N50" s="135">
        <v>39</v>
      </c>
      <c r="O50" s="135"/>
      <c r="P50" s="85"/>
      <c r="Q50" s="135"/>
      <c r="R50" s="135"/>
      <c r="S50" s="85"/>
      <c r="T50" s="135"/>
      <c r="U50" s="135"/>
      <c r="V50" s="135"/>
      <c r="W50" s="85"/>
      <c r="X50" s="135">
        <v>3</v>
      </c>
      <c r="Y50" s="135"/>
      <c r="Z50" s="135"/>
      <c r="AB50" s="159" t="str">
        <f t="shared" si="30"/>
        <v>-</v>
      </c>
      <c r="AC50" s="159" t="str">
        <f t="shared" si="30"/>
        <v>-</v>
      </c>
      <c r="AD50" s="159" t="str">
        <f t="shared" si="30"/>
        <v>-</v>
      </c>
      <c r="AE50" s="159" t="str">
        <f t="shared" si="30"/>
        <v>-</v>
      </c>
      <c r="AF50" s="159" t="str">
        <f t="shared" si="30"/>
        <v>-</v>
      </c>
      <c r="AG50" s="159" t="str">
        <f t="shared" si="30"/>
        <v>-</v>
      </c>
      <c r="AH50" s="159" t="str">
        <f t="shared" si="30"/>
        <v>-</v>
      </c>
      <c r="AI50" s="159" t="str">
        <f t="shared" si="30"/>
        <v>-</v>
      </c>
      <c r="AJ50" s="159" t="str">
        <f t="shared" si="30"/>
        <v>-</v>
      </c>
      <c r="AK50" s="159">
        <f t="shared" si="30"/>
        <v>1</v>
      </c>
      <c r="AL50" s="159" t="str">
        <f t="shared" si="30"/>
        <v>-</v>
      </c>
      <c r="AM50" s="159" t="str">
        <f t="shared" si="30"/>
        <v>-</v>
      </c>
      <c r="AO50" s="151" t="str">
        <f t="shared" si="31"/>
        <v>-</v>
      </c>
      <c r="AP50" s="151" t="str">
        <f t="shared" si="31"/>
        <v>-</v>
      </c>
      <c r="AQ50" s="151" t="str">
        <f t="shared" si="31"/>
        <v>-</v>
      </c>
      <c r="AR50" s="151" t="str">
        <f t="shared" si="31"/>
        <v>-</v>
      </c>
      <c r="AS50" s="151" t="str">
        <f t="shared" si="31"/>
        <v>-</v>
      </c>
      <c r="AT50" s="151" t="str">
        <f t="shared" si="31"/>
        <v>-</v>
      </c>
      <c r="AU50" s="151" t="str">
        <f t="shared" si="31"/>
        <v>-</v>
      </c>
      <c r="AV50" s="151" t="str">
        <f t="shared" si="31"/>
        <v>-</v>
      </c>
      <c r="AW50" s="151" t="str">
        <f t="shared" si="31"/>
        <v>-</v>
      </c>
      <c r="AX50" s="151" t="str">
        <f t="shared" si="31"/>
        <v>-</v>
      </c>
      <c r="AY50" s="151" t="str">
        <f t="shared" si="31"/>
        <v>-</v>
      </c>
      <c r="AZ50" s="151" t="str">
        <f t="shared" si="31"/>
        <v>-</v>
      </c>
      <c r="BB50" s="151" t="str">
        <f t="shared" si="32"/>
        <v>-</v>
      </c>
      <c r="BC50" s="151" t="str">
        <f t="shared" si="32"/>
        <v>-</v>
      </c>
      <c r="BD50" s="151" t="str">
        <f t="shared" si="32"/>
        <v>-</v>
      </c>
      <c r="BE50" s="151" t="str">
        <f t="shared" si="32"/>
        <v>-</v>
      </c>
      <c r="BF50" s="151" t="str">
        <f t="shared" si="32"/>
        <v>-</v>
      </c>
      <c r="BG50" s="151" t="str">
        <f t="shared" si="32"/>
        <v>-</v>
      </c>
      <c r="BH50" s="151" t="str">
        <f t="shared" si="32"/>
        <v>-</v>
      </c>
      <c r="BI50" s="151" t="str">
        <f t="shared" si="32"/>
        <v>-</v>
      </c>
      <c r="BJ50" s="151" t="str">
        <f t="shared" si="32"/>
        <v>-</v>
      </c>
      <c r="BK50" s="151" t="str">
        <f t="shared" si="32"/>
        <v>-</v>
      </c>
      <c r="BL50" s="151" t="str">
        <f t="shared" si="32"/>
        <v>-</v>
      </c>
      <c r="BM50" s="151" t="str">
        <f t="shared" si="32"/>
        <v>-</v>
      </c>
      <c r="BO50" s="151" t="str">
        <f t="shared" si="33"/>
        <v>-</v>
      </c>
      <c r="BP50" s="151" t="str">
        <f t="shared" si="33"/>
        <v>-</v>
      </c>
      <c r="BQ50" s="151" t="str">
        <f t="shared" si="33"/>
        <v>-</v>
      </c>
      <c r="BR50" s="151" t="str">
        <f t="shared" si="33"/>
        <v>-</v>
      </c>
      <c r="BS50" s="151" t="str">
        <f t="shared" si="33"/>
        <v>-</v>
      </c>
      <c r="BT50" s="151" t="str">
        <f t="shared" si="33"/>
        <v>-</v>
      </c>
      <c r="BU50" s="151" t="str">
        <f t="shared" si="33"/>
        <v>-</v>
      </c>
      <c r="BV50" s="151" t="str">
        <f t="shared" si="33"/>
        <v>-</v>
      </c>
      <c r="BW50" s="151" t="str">
        <f t="shared" si="33"/>
        <v>-</v>
      </c>
      <c r="BX50" s="151" t="str">
        <f t="shared" si="33"/>
        <v>-</v>
      </c>
      <c r="BY50" s="151" t="str">
        <f t="shared" si="33"/>
        <v>-</v>
      </c>
      <c r="BZ50" s="151" t="str">
        <f t="shared" si="33"/>
        <v>-</v>
      </c>
      <c r="CB50" s="151"/>
      <c r="CC50" s="151"/>
      <c r="CD50" s="151"/>
      <c r="CE50" s="151"/>
      <c r="CF50" s="151"/>
      <c r="CG50" s="151"/>
      <c r="CH50" s="151"/>
      <c r="CI50" s="151"/>
      <c r="CJ50" s="151"/>
      <c r="CK50" s="151"/>
      <c r="CL50" s="151"/>
      <c r="CM50" s="151"/>
    </row>
    <row r="51" spans="1:91">
      <c r="A51" s="164">
        <v>19</v>
      </c>
      <c r="B51" s="135" t="s">
        <v>376</v>
      </c>
      <c r="C51" s="130"/>
      <c r="D51" s="130">
        <v>11</v>
      </c>
      <c r="E51" s="130"/>
      <c r="F51" s="130"/>
      <c r="G51" s="130"/>
      <c r="H51" s="150">
        <f t="shared" si="25"/>
        <v>59.259259259259252</v>
      </c>
      <c r="I51" s="135">
        <f t="shared" si="34"/>
        <v>54</v>
      </c>
      <c r="J51" s="135">
        <f t="shared" si="29"/>
        <v>32</v>
      </c>
      <c r="K51" s="135">
        <v>18</v>
      </c>
      <c r="L51" s="135"/>
      <c r="M51" s="135">
        <v>14</v>
      </c>
      <c r="N51" s="135">
        <v>22</v>
      </c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>
        <v>4</v>
      </c>
      <c r="Z51" s="135"/>
      <c r="AB51" s="159" t="str">
        <f t="shared" si="30"/>
        <v>-</v>
      </c>
      <c r="AC51" s="159" t="str">
        <f t="shared" si="30"/>
        <v>-</v>
      </c>
      <c r="AD51" s="159" t="str">
        <f t="shared" si="30"/>
        <v>-</v>
      </c>
      <c r="AE51" s="159" t="str">
        <f t="shared" si="30"/>
        <v>-</v>
      </c>
      <c r="AF51" s="159" t="str">
        <f t="shared" si="30"/>
        <v>-</v>
      </c>
      <c r="AG51" s="159" t="str">
        <f t="shared" si="30"/>
        <v>-</v>
      </c>
      <c r="AH51" s="159" t="str">
        <f t="shared" si="30"/>
        <v>-</v>
      </c>
      <c r="AI51" s="159" t="str">
        <f t="shared" si="30"/>
        <v>-</v>
      </c>
      <c r="AJ51" s="159" t="str">
        <f t="shared" si="30"/>
        <v>-</v>
      </c>
      <c r="AK51" s="159" t="str">
        <f t="shared" si="30"/>
        <v>-</v>
      </c>
      <c r="AL51" s="159" t="str">
        <f t="shared" si="30"/>
        <v>-</v>
      </c>
      <c r="AM51" s="159" t="str">
        <f t="shared" si="30"/>
        <v>-</v>
      </c>
      <c r="AO51" s="151" t="str">
        <f t="shared" si="31"/>
        <v>-</v>
      </c>
      <c r="AP51" s="151" t="str">
        <f t="shared" si="31"/>
        <v>-</v>
      </c>
      <c r="AQ51" s="151" t="str">
        <f t="shared" si="31"/>
        <v>-</v>
      </c>
      <c r="AR51" s="151" t="str">
        <f t="shared" si="31"/>
        <v>-</v>
      </c>
      <c r="AS51" s="151" t="str">
        <f t="shared" si="31"/>
        <v>-</v>
      </c>
      <c r="AT51" s="151" t="str">
        <f t="shared" si="31"/>
        <v>-</v>
      </c>
      <c r="AU51" s="151" t="str">
        <f t="shared" si="31"/>
        <v>-</v>
      </c>
      <c r="AV51" s="151" t="str">
        <f t="shared" si="31"/>
        <v>-</v>
      </c>
      <c r="AW51" s="151" t="str">
        <f t="shared" si="31"/>
        <v>-</v>
      </c>
      <c r="AX51" s="151" t="str">
        <f t="shared" si="31"/>
        <v>-</v>
      </c>
      <c r="AY51" s="151">
        <f t="shared" si="31"/>
        <v>1</v>
      </c>
      <c r="AZ51" s="151" t="str">
        <f t="shared" si="31"/>
        <v>-</v>
      </c>
      <c r="BB51" s="151" t="str">
        <f t="shared" si="32"/>
        <v>-</v>
      </c>
      <c r="BC51" s="151" t="str">
        <f t="shared" si="32"/>
        <v>-</v>
      </c>
      <c r="BD51" s="151" t="str">
        <f t="shared" si="32"/>
        <v>-</v>
      </c>
      <c r="BE51" s="151" t="str">
        <f t="shared" si="32"/>
        <v>-</v>
      </c>
      <c r="BF51" s="151" t="str">
        <f t="shared" si="32"/>
        <v>-</v>
      </c>
      <c r="BG51" s="151" t="str">
        <f t="shared" si="32"/>
        <v>-</v>
      </c>
      <c r="BH51" s="151" t="str">
        <f t="shared" si="32"/>
        <v>-</v>
      </c>
      <c r="BI51" s="151" t="str">
        <f t="shared" si="32"/>
        <v>-</v>
      </c>
      <c r="BJ51" s="151" t="str">
        <f t="shared" si="32"/>
        <v>-</v>
      </c>
      <c r="BK51" s="151" t="str">
        <f t="shared" si="32"/>
        <v>-</v>
      </c>
      <c r="BL51" s="151" t="str">
        <f t="shared" si="32"/>
        <v>-</v>
      </c>
      <c r="BM51" s="151" t="str">
        <f t="shared" si="32"/>
        <v>-</v>
      </c>
      <c r="BO51" s="151" t="str">
        <f t="shared" si="33"/>
        <v>-</v>
      </c>
      <c r="BP51" s="151" t="str">
        <f t="shared" si="33"/>
        <v>-</v>
      </c>
      <c r="BQ51" s="151" t="str">
        <f t="shared" si="33"/>
        <v>-</v>
      </c>
      <c r="BR51" s="151" t="str">
        <f t="shared" si="33"/>
        <v>-</v>
      </c>
      <c r="BS51" s="151" t="str">
        <f t="shared" si="33"/>
        <v>-</v>
      </c>
      <c r="BT51" s="151" t="str">
        <f t="shared" si="33"/>
        <v>-</v>
      </c>
      <c r="BU51" s="151" t="str">
        <f t="shared" si="33"/>
        <v>-</v>
      </c>
      <c r="BV51" s="151" t="str">
        <f t="shared" si="33"/>
        <v>-</v>
      </c>
      <c r="BW51" s="151" t="str">
        <f t="shared" si="33"/>
        <v>-</v>
      </c>
      <c r="BX51" s="151" t="str">
        <f t="shared" si="33"/>
        <v>-</v>
      </c>
      <c r="BY51" s="151" t="str">
        <f t="shared" si="33"/>
        <v>-</v>
      </c>
      <c r="BZ51" s="151" t="str">
        <f t="shared" si="33"/>
        <v>-</v>
      </c>
      <c r="CB51" s="151"/>
      <c r="CC51" s="151"/>
      <c r="CD51" s="151"/>
      <c r="CE51" s="151"/>
      <c r="CF51" s="151"/>
      <c r="CG51" s="151"/>
      <c r="CH51" s="151"/>
      <c r="CI51" s="151"/>
      <c r="CJ51" s="151"/>
      <c r="CK51" s="151"/>
      <c r="CL51" s="151"/>
      <c r="CM51" s="151"/>
    </row>
    <row r="52" spans="1:91">
      <c r="A52" s="164">
        <v>20</v>
      </c>
      <c r="B52" s="135" t="s">
        <v>377</v>
      </c>
      <c r="C52" s="130"/>
      <c r="D52" s="130">
        <v>12</v>
      </c>
      <c r="E52" s="130"/>
      <c r="F52" s="130"/>
      <c r="G52" s="130"/>
      <c r="H52" s="150">
        <f t="shared" si="25"/>
        <v>40.74074074074074</v>
      </c>
      <c r="I52" s="135">
        <f t="shared" si="34"/>
        <v>54</v>
      </c>
      <c r="J52" s="135">
        <f t="shared" si="29"/>
        <v>22</v>
      </c>
      <c r="K52" s="135">
        <v>22</v>
      </c>
      <c r="L52" s="135"/>
      <c r="M52" s="135"/>
      <c r="N52" s="135">
        <v>32</v>
      </c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>
        <v>2</v>
      </c>
      <c r="AB52" s="159" t="str">
        <f t="shared" si="30"/>
        <v>-</v>
      </c>
      <c r="AC52" s="159" t="str">
        <f t="shared" si="30"/>
        <v>-</v>
      </c>
      <c r="AD52" s="159" t="str">
        <f t="shared" si="30"/>
        <v>-</v>
      </c>
      <c r="AE52" s="159" t="str">
        <f t="shared" si="30"/>
        <v>-</v>
      </c>
      <c r="AF52" s="159" t="str">
        <f t="shared" si="30"/>
        <v>-</v>
      </c>
      <c r="AG52" s="159" t="str">
        <f t="shared" si="30"/>
        <v>-</v>
      </c>
      <c r="AH52" s="159" t="str">
        <f t="shared" si="30"/>
        <v>-</v>
      </c>
      <c r="AI52" s="159" t="str">
        <f t="shared" si="30"/>
        <v>-</v>
      </c>
      <c r="AJ52" s="159" t="str">
        <f t="shared" si="30"/>
        <v>-</v>
      </c>
      <c r="AK52" s="159" t="str">
        <f t="shared" si="30"/>
        <v>-</v>
      </c>
      <c r="AL52" s="159" t="str">
        <f t="shared" si="30"/>
        <v>-</v>
      </c>
      <c r="AM52" s="159" t="str">
        <f t="shared" si="30"/>
        <v>-</v>
      </c>
      <c r="AO52" s="151" t="str">
        <f t="shared" si="31"/>
        <v>-</v>
      </c>
      <c r="AP52" s="151" t="str">
        <f t="shared" si="31"/>
        <v>-</v>
      </c>
      <c r="AQ52" s="151" t="str">
        <f t="shared" si="31"/>
        <v>-</v>
      </c>
      <c r="AR52" s="151" t="str">
        <f t="shared" si="31"/>
        <v>-</v>
      </c>
      <c r="AS52" s="151" t="str">
        <f t="shared" si="31"/>
        <v>-</v>
      </c>
      <c r="AT52" s="151" t="str">
        <f t="shared" si="31"/>
        <v>-</v>
      </c>
      <c r="AU52" s="151" t="str">
        <f t="shared" si="31"/>
        <v>-</v>
      </c>
      <c r="AV52" s="151" t="str">
        <f t="shared" si="31"/>
        <v>-</v>
      </c>
      <c r="AW52" s="151" t="str">
        <f t="shared" si="31"/>
        <v>-</v>
      </c>
      <c r="AX52" s="151" t="str">
        <f t="shared" si="31"/>
        <v>-</v>
      </c>
      <c r="AY52" s="151" t="str">
        <f t="shared" si="31"/>
        <v>-</v>
      </c>
      <c r="AZ52" s="151">
        <f t="shared" si="31"/>
        <v>1</v>
      </c>
      <c r="BB52" s="151" t="str">
        <f t="shared" si="32"/>
        <v>-</v>
      </c>
      <c r="BC52" s="151" t="str">
        <f t="shared" si="32"/>
        <v>-</v>
      </c>
      <c r="BD52" s="151" t="str">
        <f t="shared" si="32"/>
        <v>-</v>
      </c>
      <c r="BE52" s="151" t="str">
        <f t="shared" si="32"/>
        <v>-</v>
      </c>
      <c r="BF52" s="151" t="str">
        <f t="shared" si="32"/>
        <v>-</v>
      </c>
      <c r="BG52" s="151" t="str">
        <f t="shared" si="32"/>
        <v>-</v>
      </c>
      <c r="BH52" s="151" t="str">
        <f t="shared" si="32"/>
        <v>-</v>
      </c>
      <c r="BI52" s="151" t="str">
        <f t="shared" si="32"/>
        <v>-</v>
      </c>
      <c r="BJ52" s="151" t="str">
        <f t="shared" si="32"/>
        <v>-</v>
      </c>
      <c r="BK52" s="151" t="str">
        <f t="shared" si="32"/>
        <v>-</v>
      </c>
      <c r="BL52" s="151" t="str">
        <f t="shared" si="32"/>
        <v>-</v>
      </c>
      <c r="BM52" s="151" t="str">
        <f t="shared" si="32"/>
        <v>-</v>
      </c>
      <c r="BO52" s="151" t="str">
        <f t="shared" si="33"/>
        <v>-</v>
      </c>
      <c r="BP52" s="151" t="str">
        <f t="shared" si="33"/>
        <v>-</v>
      </c>
      <c r="BQ52" s="151" t="str">
        <f t="shared" si="33"/>
        <v>-</v>
      </c>
      <c r="BR52" s="151" t="str">
        <f t="shared" si="33"/>
        <v>-</v>
      </c>
      <c r="BS52" s="151" t="str">
        <f t="shared" si="33"/>
        <v>-</v>
      </c>
      <c r="BT52" s="151" t="str">
        <f t="shared" si="33"/>
        <v>-</v>
      </c>
      <c r="BU52" s="151" t="str">
        <f t="shared" si="33"/>
        <v>-</v>
      </c>
      <c r="BV52" s="151" t="str">
        <f t="shared" si="33"/>
        <v>-</v>
      </c>
      <c r="BW52" s="151" t="str">
        <f t="shared" si="33"/>
        <v>-</v>
      </c>
      <c r="BX52" s="151" t="str">
        <f t="shared" si="33"/>
        <v>-</v>
      </c>
      <c r="BY52" s="151" t="str">
        <f t="shared" si="33"/>
        <v>-</v>
      </c>
      <c r="BZ52" s="151" t="str">
        <f t="shared" si="33"/>
        <v>-</v>
      </c>
      <c r="CB52" s="151"/>
      <c r="CC52" s="151"/>
      <c r="CD52" s="151"/>
      <c r="CE52" s="151"/>
      <c r="CF52" s="151"/>
      <c r="CG52" s="151"/>
      <c r="CH52" s="151"/>
      <c r="CI52" s="151"/>
      <c r="CJ52" s="151"/>
      <c r="CK52" s="151"/>
      <c r="CL52" s="151"/>
      <c r="CM52" s="151"/>
    </row>
    <row r="53" spans="1:91">
      <c r="A53" s="164">
        <v>21</v>
      </c>
      <c r="B53" s="160" t="s">
        <v>378</v>
      </c>
      <c r="C53" s="130"/>
      <c r="D53" s="130">
        <v>10</v>
      </c>
      <c r="E53" s="130"/>
      <c r="F53" s="130"/>
      <c r="G53" s="130"/>
      <c r="H53" s="150">
        <f t="shared" si="25"/>
        <v>51.851851851851848</v>
      </c>
      <c r="I53" s="135">
        <f t="shared" si="34"/>
        <v>54</v>
      </c>
      <c r="J53" s="135">
        <f t="shared" si="29"/>
        <v>28</v>
      </c>
      <c r="K53" s="135">
        <v>16</v>
      </c>
      <c r="L53" s="135">
        <v>12</v>
      </c>
      <c r="M53" s="135"/>
      <c r="N53" s="135">
        <v>26</v>
      </c>
      <c r="O53" s="135"/>
      <c r="P53" s="135"/>
      <c r="Q53" s="135"/>
      <c r="R53" s="135"/>
      <c r="S53" s="135"/>
      <c r="T53" s="135"/>
      <c r="U53" s="135"/>
      <c r="V53" s="135"/>
      <c r="W53" s="135"/>
      <c r="X53" s="135">
        <v>2</v>
      </c>
      <c r="Y53" s="135"/>
      <c r="Z53" s="135"/>
      <c r="AB53" s="159" t="str">
        <f t="shared" si="30"/>
        <v>-</v>
      </c>
      <c r="AC53" s="159" t="str">
        <f t="shared" si="30"/>
        <v>-</v>
      </c>
      <c r="AD53" s="159" t="str">
        <f t="shared" si="30"/>
        <v>-</v>
      </c>
      <c r="AE53" s="159" t="str">
        <f t="shared" si="30"/>
        <v>-</v>
      </c>
      <c r="AF53" s="159" t="str">
        <f t="shared" si="30"/>
        <v>-</v>
      </c>
      <c r="AG53" s="159" t="str">
        <f t="shared" si="30"/>
        <v>-</v>
      </c>
      <c r="AH53" s="159" t="str">
        <f t="shared" si="30"/>
        <v>-</v>
      </c>
      <c r="AI53" s="159" t="str">
        <f t="shared" si="30"/>
        <v>-</v>
      </c>
      <c r="AJ53" s="159" t="str">
        <f t="shared" si="30"/>
        <v>-</v>
      </c>
      <c r="AK53" s="159" t="str">
        <f t="shared" si="30"/>
        <v>-</v>
      </c>
      <c r="AL53" s="159" t="str">
        <f t="shared" si="30"/>
        <v>-</v>
      </c>
      <c r="AM53" s="159" t="str">
        <f t="shared" si="30"/>
        <v>-</v>
      </c>
      <c r="AO53" s="151" t="str">
        <f t="shared" si="31"/>
        <v>-</v>
      </c>
      <c r="AP53" s="151" t="str">
        <f t="shared" si="31"/>
        <v>-</v>
      </c>
      <c r="AQ53" s="151" t="str">
        <f t="shared" si="31"/>
        <v>-</v>
      </c>
      <c r="AR53" s="151" t="str">
        <f t="shared" si="31"/>
        <v>-</v>
      </c>
      <c r="AS53" s="151" t="str">
        <f t="shared" si="31"/>
        <v>-</v>
      </c>
      <c r="AT53" s="151" t="str">
        <f t="shared" si="31"/>
        <v>-</v>
      </c>
      <c r="AU53" s="151" t="str">
        <f t="shared" si="31"/>
        <v>-</v>
      </c>
      <c r="AV53" s="151" t="str">
        <f t="shared" si="31"/>
        <v>-</v>
      </c>
      <c r="AW53" s="151" t="str">
        <f t="shared" si="31"/>
        <v>-</v>
      </c>
      <c r="AX53" s="151">
        <f t="shared" si="31"/>
        <v>1</v>
      </c>
      <c r="AY53" s="151" t="str">
        <f t="shared" si="31"/>
        <v>-</v>
      </c>
      <c r="AZ53" s="151" t="str">
        <f t="shared" si="31"/>
        <v>-</v>
      </c>
      <c r="BB53" s="151" t="str">
        <f t="shared" si="32"/>
        <v>-</v>
      </c>
      <c r="BC53" s="151" t="str">
        <f t="shared" si="32"/>
        <v>-</v>
      </c>
      <c r="BD53" s="151" t="str">
        <f t="shared" si="32"/>
        <v>-</v>
      </c>
      <c r="BE53" s="151" t="str">
        <f t="shared" si="32"/>
        <v>-</v>
      </c>
      <c r="BF53" s="151" t="str">
        <f t="shared" si="32"/>
        <v>-</v>
      </c>
      <c r="BG53" s="151" t="str">
        <f t="shared" si="32"/>
        <v>-</v>
      </c>
      <c r="BH53" s="151" t="str">
        <f t="shared" si="32"/>
        <v>-</v>
      </c>
      <c r="BI53" s="151" t="str">
        <f t="shared" si="32"/>
        <v>-</v>
      </c>
      <c r="BJ53" s="151" t="str">
        <f t="shared" si="32"/>
        <v>-</v>
      </c>
      <c r="BK53" s="151" t="str">
        <f t="shared" si="32"/>
        <v>-</v>
      </c>
      <c r="BL53" s="151" t="str">
        <f t="shared" si="32"/>
        <v>-</v>
      </c>
      <c r="BM53" s="151" t="str">
        <f t="shared" si="32"/>
        <v>-</v>
      </c>
      <c r="BO53" s="151" t="str">
        <f t="shared" si="33"/>
        <v>-</v>
      </c>
      <c r="BP53" s="151" t="str">
        <f t="shared" si="33"/>
        <v>-</v>
      </c>
      <c r="BQ53" s="151" t="str">
        <f t="shared" si="33"/>
        <v>-</v>
      </c>
      <c r="BR53" s="151" t="str">
        <f t="shared" si="33"/>
        <v>-</v>
      </c>
      <c r="BS53" s="151" t="str">
        <f t="shared" si="33"/>
        <v>-</v>
      </c>
      <c r="BT53" s="151" t="str">
        <f t="shared" si="33"/>
        <v>-</v>
      </c>
      <c r="BU53" s="151" t="str">
        <f t="shared" si="33"/>
        <v>-</v>
      </c>
      <c r="BV53" s="151" t="str">
        <f t="shared" si="33"/>
        <v>-</v>
      </c>
      <c r="BW53" s="151" t="str">
        <f t="shared" si="33"/>
        <v>-</v>
      </c>
      <c r="BX53" s="151" t="str">
        <f t="shared" si="33"/>
        <v>-</v>
      </c>
      <c r="BY53" s="151" t="str">
        <f t="shared" si="33"/>
        <v>-</v>
      </c>
      <c r="BZ53" s="151" t="str">
        <f t="shared" si="33"/>
        <v>-</v>
      </c>
      <c r="CB53" s="151"/>
      <c r="CC53" s="151"/>
      <c r="CD53" s="151"/>
      <c r="CE53" s="151"/>
      <c r="CF53" s="151"/>
      <c r="CG53" s="151"/>
      <c r="CH53" s="151"/>
      <c r="CI53" s="151"/>
      <c r="CJ53" s="151"/>
      <c r="CK53" s="151"/>
      <c r="CL53" s="151"/>
      <c r="CM53" s="151"/>
    </row>
    <row r="54" spans="1:91">
      <c r="A54" s="164">
        <v>22</v>
      </c>
      <c r="B54" s="135" t="s">
        <v>379</v>
      </c>
      <c r="C54" s="130"/>
      <c r="D54" s="130">
        <v>8</v>
      </c>
      <c r="E54" s="130"/>
      <c r="F54" s="130">
        <v>8</v>
      </c>
      <c r="G54" s="130"/>
      <c r="H54" s="150">
        <f t="shared" si="25"/>
        <v>59.259259259259252</v>
      </c>
      <c r="I54" s="135">
        <f t="shared" si="34"/>
        <v>54</v>
      </c>
      <c r="J54" s="135">
        <f t="shared" si="29"/>
        <v>32</v>
      </c>
      <c r="K54" s="135">
        <v>18</v>
      </c>
      <c r="L54" s="135"/>
      <c r="M54" s="135">
        <v>14</v>
      </c>
      <c r="N54" s="135">
        <v>22</v>
      </c>
      <c r="O54" s="135"/>
      <c r="P54" s="135"/>
      <c r="Q54" s="135"/>
      <c r="R54" s="135"/>
      <c r="S54" s="135"/>
      <c r="T54" s="135"/>
      <c r="U54" s="135"/>
      <c r="V54" s="135">
        <v>4</v>
      </c>
      <c r="W54" s="135"/>
      <c r="X54" s="135"/>
      <c r="Y54" s="135"/>
      <c r="Z54" s="135"/>
      <c r="AB54" s="159" t="str">
        <f t="shared" si="30"/>
        <v>-</v>
      </c>
      <c r="AC54" s="159" t="str">
        <f t="shared" si="30"/>
        <v>-</v>
      </c>
      <c r="AD54" s="159" t="str">
        <f t="shared" si="30"/>
        <v>-</v>
      </c>
      <c r="AE54" s="159" t="str">
        <f t="shared" si="30"/>
        <v>-</v>
      </c>
      <c r="AF54" s="159" t="str">
        <f t="shared" si="30"/>
        <v>-</v>
      </c>
      <c r="AG54" s="159" t="str">
        <f t="shared" si="30"/>
        <v>-</v>
      </c>
      <c r="AH54" s="159" t="str">
        <f t="shared" si="30"/>
        <v>-</v>
      </c>
      <c r="AI54" s="159" t="str">
        <f t="shared" si="30"/>
        <v>-</v>
      </c>
      <c r="AJ54" s="159" t="str">
        <f t="shared" si="30"/>
        <v>-</v>
      </c>
      <c r="AK54" s="159" t="str">
        <f t="shared" si="30"/>
        <v>-</v>
      </c>
      <c r="AL54" s="159" t="str">
        <f t="shared" si="30"/>
        <v>-</v>
      </c>
      <c r="AM54" s="159" t="str">
        <f t="shared" si="30"/>
        <v>-</v>
      </c>
      <c r="AO54" s="151" t="str">
        <f t="shared" si="31"/>
        <v>-</v>
      </c>
      <c r="AP54" s="151" t="str">
        <f t="shared" si="31"/>
        <v>-</v>
      </c>
      <c r="AQ54" s="151" t="str">
        <f t="shared" si="31"/>
        <v>-</v>
      </c>
      <c r="AR54" s="151" t="str">
        <f t="shared" si="31"/>
        <v>-</v>
      </c>
      <c r="AS54" s="151" t="str">
        <f t="shared" si="31"/>
        <v>-</v>
      </c>
      <c r="AT54" s="151" t="str">
        <f t="shared" si="31"/>
        <v>-</v>
      </c>
      <c r="AU54" s="151" t="str">
        <f t="shared" si="31"/>
        <v>-</v>
      </c>
      <c r="AV54" s="151">
        <f t="shared" si="31"/>
        <v>1</v>
      </c>
      <c r="AW54" s="151" t="str">
        <f t="shared" si="31"/>
        <v>-</v>
      </c>
      <c r="AX54" s="151" t="str">
        <f t="shared" si="31"/>
        <v>-</v>
      </c>
      <c r="AY54" s="151" t="str">
        <f t="shared" si="31"/>
        <v>-</v>
      </c>
      <c r="AZ54" s="151" t="str">
        <f t="shared" si="31"/>
        <v>-</v>
      </c>
      <c r="BB54" s="151" t="str">
        <f t="shared" si="32"/>
        <v>-</v>
      </c>
      <c r="BC54" s="151" t="str">
        <f t="shared" si="32"/>
        <v>-</v>
      </c>
      <c r="BD54" s="151" t="str">
        <f t="shared" si="32"/>
        <v>-</v>
      </c>
      <c r="BE54" s="151" t="str">
        <f t="shared" si="32"/>
        <v>-</v>
      </c>
      <c r="BF54" s="151" t="str">
        <f t="shared" si="32"/>
        <v>-</v>
      </c>
      <c r="BG54" s="151" t="str">
        <f t="shared" si="32"/>
        <v>-</v>
      </c>
      <c r="BH54" s="151" t="str">
        <f t="shared" si="32"/>
        <v>-</v>
      </c>
      <c r="BI54" s="151" t="str">
        <f t="shared" si="32"/>
        <v>-</v>
      </c>
      <c r="BJ54" s="151" t="str">
        <f t="shared" si="32"/>
        <v>-</v>
      </c>
      <c r="BK54" s="151" t="str">
        <f t="shared" si="32"/>
        <v>-</v>
      </c>
      <c r="BL54" s="151" t="str">
        <f t="shared" si="32"/>
        <v>-</v>
      </c>
      <c r="BM54" s="151" t="str">
        <f t="shared" si="32"/>
        <v>-</v>
      </c>
      <c r="BO54" s="151" t="str">
        <f t="shared" si="33"/>
        <v>-</v>
      </c>
      <c r="BP54" s="151" t="str">
        <f t="shared" si="33"/>
        <v>-</v>
      </c>
      <c r="BQ54" s="151" t="str">
        <f t="shared" si="33"/>
        <v>-</v>
      </c>
      <c r="BR54" s="151" t="str">
        <f t="shared" si="33"/>
        <v>-</v>
      </c>
      <c r="BS54" s="151" t="str">
        <f t="shared" si="33"/>
        <v>-</v>
      </c>
      <c r="BT54" s="151" t="str">
        <f t="shared" si="33"/>
        <v>-</v>
      </c>
      <c r="BU54" s="151" t="str">
        <f t="shared" si="33"/>
        <v>-</v>
      </c>
      <c r="BV54" s="151">
        <f t="shared" si="33"/>
        <v>1</v>
      </c>
      <c r="BW54" s="151" t="str">
        <f t="shared" si="33"/>
        <v>-</v>
      </c>
      <c r="BX54" s="151" t="str">
        <f t="shared" si="33"/>
        <v>-</v>
      </c>
      <c r="BY54" s="151" t="str">
        <f t="shared" si="33"/>
        <v>-</v>
      </c>
      <c r="BZ54" s="151" t="str">
        <f t="shared" si="33"/>
        <v>-</v>
      </c>
      <c r="CB54" s="151"/>
      <c r="CC54" s="151"/>
      <c r="CD54" s="151"/>
      <c r="CE54" s="151"/>
      <c r="CF54" s="151"/>
      <c r="CG54" s="151"/>
      <c r="CH54" s="151"/>
      <c r="CI54" s="151"/>
      <c r="CJ54" s="151"/>
      <c r="CK54" s="151"/>
      <c r="CL54" s="151"/>
      <c r="CM54" s="151"/>
    </row>
    <row r="55" spans="1:91">
      <c r="A55" s="164">
        <v>23</v>
      </c>
      <c r="B55" s="135" t="s">
        <v>380</v>
      </c>
      <c r="C55" s="130"/>
      <c r="D55" s="130">
        <v>9</v>
      </c>
      <c r="E55" s="130"/>
      <c r="F55" s="130">
        <v>9</v>
      </c>
      <c r="G55" s="130"/>
      <c r="H55" s="150">
        <f t="shared" si="25"/>
        <v>66.666666666666657</v>
      </c>
      <c r="I55" s="135">
        <f t="shared" si="34"/>
        <v>54</v>
      </c>
      <c r="J55" s="135">
        <f t="shared" si="29"/>
        <v>36</v>
      </c>
      <c r="K55" s="135">
        <v>24</v>
      </c>
      <c r="L55" s="135"/>
      <c r="M55" s="135">
        <v>12</v>
      </c>
      <c r="N55" s="135">
        <v>18</v>
      </c>
      <c r="O55" s="135"/>
      <c r="P55" s="135"/>
      <c r="Q55" s="135"/>
      <c r="R55" s="135"/>
      <c r="S55" s="135"/>
      <c r="T55" s="135"/>
      <c r="U55" s="135"/>
      <c r="V55" s="135"/>
      <c r="W55" s="135">
        <v>3</v>
      </c>
      <c r="X55" s="135"/>
      <c r="Y55" s="135"/>
      <c r="Z55" s="135"/>
      <c r="AB55" s="159" t="str">
        <f t="shared" si="30"/>
        <v>-</v>
      </c>
      <c r="AC55" s="159" t="str">
        <f t="shared" si="30"/>
        <v>-</v>
      </c>
      <c r="AD55" s="159" t="str">
        <f t="shared" si="30"/>
        <v>-</v>
      </c>
      <c r="AE55" s="159" t="str">
        <f t="shared" si="30"/>
        <v>-</v>
      </c>
      <c r="AF55" s="159" t="str">
        <f t="shared" si="30"/>
        <v>-</v>
      </c>
      <c r="AG55" s="159" t="str">
        <f t="shared" si="30"/>
        <v>-</v>
      </c>
      <c r="AH55" s="159" t="str">
        <f t="shared" si="30"/>
        <v>-</v>
      </c>
      <c r="AI55" s="159" t="str">
        <f t="shared" si="30"/>
        <v>-</v>
      </c>
      <c r="AJ55" s="159" t="str">
        <f t="shared" si="30"/>
        <v>-</v>
      </c>
      <c r="AK55" s="159" t="str">
        <f t="shared" si="30"/>
        <v>-</v>
      </c>
      <c r="AL55" s="159" t="str">
        <f t="shared" si="30"/>
        <v>-</v>
      </c>
      <c r="AM55" s="159" t="str">
        <f t="shared" si="30"/>
        <v>-</v>
      </c>
      <c r="AO55" s="151" t="str">
        <f t="shared" si="31"/>
        <v>-</v>
      </c>
      <c r="AP55" s="151" t="str">
        <f t="shared" si="31"/>
        <v>-</v>
      </c>
      <c r="AQ55" s="151" t="str">
        <f t="shared" si="31"/>
        <v>-</v>
      </c>
      <c r="AR55" s="151" t="str">
        <f t="shared" si="31"/>
        <v>-</v>
      </c>
      <c r="AS55" s="151" t="str">
        <f t="shared" si="31"/>
        <v>-</v>
      </c>
      <c r="AT55" s="151" t="str">
        <f t="shared" si="31"/>
        <v>-</v>
      </c>
      <c r="AU55" s="151" t="str">
        <f t="shared" si="31"/>
        <v>-</v>
      </c>
      <c r="AV55" s="151" t="str">
        <f t="shared" si="31"/>
        <v>-</v>
      </c>
      <c r="AW55" s="151">
        <f t="shared" si="31"/>
        <v>1</v>
      </c>
      <c r="AX55" s="151" t="str">
        <f t="shared" si="31"/>
        <v>-</v>
      </c>
      <c r="AY55" s="151" t="str">
        <f t="shared" si="31"/>
        <v>-</v>
      </c>
      <c r="AZ55" s="151" t="str">
        <f t="shared" si="31"/>
        <v>-</v>
      </c>
      <c r="BB55" s="151" t="str">
        <f t="shared" si="32"/>
        <v>-</v>
      </c>
      <c r="BC55" s="151" t="str">
        <f t="shared" si="32"/>
        <v>-</v>
      </c>
      <c r="BD55" s="151" t="str">
        <f t="shared" si="32"/>
        <v>-</v>
      </c>
      <c r="BE55" s="151" t="str">
        <f t="shared" si="32"/>
        <v>-</v>
      </c>
      <c r="BF55" s="151" t="str">
        <f t="shared" si="32"/>
        <v>-</v>
      </c>
      <c r="BG55" s="151" t="str">
        <f t="shared" si="32"/>
        <v>-</v>
      </c>
      <c r="BH55" s="151" t="str">
        <f t="shared" si="32"/>
        <v>-</v>
      </c>
      <c r="BI55" s="151" t="str">
        <f t="shared" si="32"/>
        <v>-</v>
      </c>
      <c r="BJ55" s="151" t="str">
        <f t="shared" si="32"/>
        <v>-</v>
      </c>
      <c r="BK55" s="151" t="str">
        <f t="shared" si="32"/>
        <v>-</v>
      </c>
      <c r="BL55" s="151" t="str">
        <f t="shared" si="32"/>
        <v>-</v>
      </c>
      <c r="BM55" s="151" t="str">
        <f t="shared" si="32"/>
        <v>-</v>
      </c>
      <c r="BO55" s="151" t="str">
        <f t="shared" si="33"/>
        <v>-</v>
      </c>
      <c r="BP55" s="151" t="str">
        <f t="shared" si="33"/>
        <v>-</v>
      </c>
      <c r="BQ55" s="151" t="str">
        <f t="shared" si="33"/>
        <v>-</v>
      </c>
      <c r="BR55" s="151" t="str">
        <f t="shared" si="33"/>
        <v>-</v>
      </c>
      <c r="BS55" s="151" t="str">
        <f t="shared" si="33"/>
        <v>-</v>
      </c>
      <c r="BT55" s="151" t="str">
        <f t="shared" si="33"/>
        <v>-</v>
      </c>
      <c r="BU55" s="151" t="str">
        <f t="shared" si="33"/>
        <v>-</v>
      </c>
      <c r="BV55" s="151" t="str">
        <f t="shared" si="33"/>
        <v>-</v>
      </c>
      <c r="BW55" s="151">
        <f t="shared" si="33"/>
        <v>1</v>
      </c>
      <c r="BX55" s="151" t="str">
        <f t="shared" si="33"/>
        <v>-</v>
      </c>
      <c r="BY55" s="151" t="str">
        <f t="shared" si="33"/>
        <v>-</v>
      </c>
      <c r="BZ55" s="151" t="str">
        <f t="shared" si="33"/>
        <v>-</v>
      </c>
      <c r="CB55" s="151"/>
      <c r="CC55" s="151"/>
      <c r="CD55" s="151"/>
      <c r="CE55" s="151"/>
      <c r="CF55" s="151"/>
      <c r="CG55" s="151"/>
      <c r="CH55" s="151"/>
      <c r="CI55" s="151"/>
      <c r="CJ55" s="151"/>
      <c r="CK55" s="151"/>
      <c r="CL55" s="151"/>
      <c r="CM55" s="151"/>
    </row>
    <row r="56" spans="1:91">
      <c r="A56" s="137">
        <v>4</v>
      </c>
      <c r="B56" s="137" t="s">
        <v>381</v>
      </c>
      <c r="C56" s="137"/>
      <c r="D56" s="137"/>
      <c r="E56" s="137"/>
      <c r="F56" s="137"/>
      <c r="G56" s="137"/>
      <c r="H56" s="155">
        <f t="shared" si="25"/>
        <v>55.938697318007655</v>
      </c>
      <c r="I56" s="137">
        <f t="shared" ref="I56:Z56" si="35">SUM(I57:I64)</f>
        <v>783</v>
      </c>
      <c r="J56" s="137">
        <f t="shared" si="35"/>
        <v>438</v>
      </c>
      <c r="K56" s="137">
        <f t="shared" si="35"/>
        <v>248</v>
      </c>
      <c r="L56" s="137">
        <f t="shared" si="35"/>
        <v>50</v>
      </c>
      <c r="M56" s="137">
        <f t="shared" si="35"/>
        <v>140</v>
      </c>
      <c r="N56" s="137">
        <f t="shared" si="35"/>
        <v>345</v>
      </c>
      <c r="O56" s="137">
        <f t="shared" si="35"/>
        <v>0</v>
      </c>
      <c r="P56" s="137">
        <f t="shared" si="35"/>
        <v>0</v>
      </c>
      <c r="Q56" s="137">
        <f t="shared" si="35"/>
        <v>4</v>
      </c>
      <c r="R56" s="137">
        <f t="shared" si="35"/>
        <v>0</v>
      </c>
      <c r="S56" s="137">
        <f t="shared" si="35"/>
        <v>4</v>
      </c>
      <c r="T56" s="137">
        <f t="shared" si="35"/>
        <v>0</v>
      </c>
      <c r="U56" s="137">
        <f t="shared" si="35"/>
        <v>7</v>
      </c>
      <c r="V56" s="137">
        <f t="shared" si="35"/>
        <v>10</v>
      </c>
      <c r="W56" s="137">
        <f t="shared" si="35"/>
        <v>4</v>
      </c>
      <c r="X56" s="137">
        <f t="shared" si="35"/>
        <v>3</v>
      </c>
      <c r="Y56" s="137">
        <f t="shared" si="35"/>
        <v>3</v>
      </c>
      <c r="Z56" s="137">
        <f t="shared" si="35"/>
        <v>6</v>
      </c>
      <c r="AB56" s="156">
        <f t="shared" ref="AB56:CM56" si="36">SUM(AB57:AB64)</f>
        <v>0</v>
      </c>
      <c r="AC56" s="156">
        <f t="shared" si="36"/>
        <v>0</v>
      </c>
      <c r="AD56" s="156">
        <f t="shared" si="36"/>
        <v>1</v>
      </c>
      <c r="AE56" s="156">
        <f t="shared" si="36"/>
        <v>0</v>
      </c>
      <c r="AF56" s="156">
        <f t="shared" si="36"/>
        <v>1</v>
      </c>
      <c r="AG56" s="156">
        <f t="shared" si="36"/>
        <v>0</v>
      </c>
      <c r="AH56" s="156">
        <f t="shared" si="36"/>
        <v>2</v>
      </c>
      <c r="AI56" s="156">
        <f t="shared" si="36"/>
        <v>1</v>
      </c>
      <c r="AJ56" s="156">
        <f t="shared" si="36"/>
        <v>1</v>
      </c>
      <c r="AK56" s="156">
        <f t="shared" si="36"/>
        <v>1</v>
      </c>
      <c r="AL56" s="156">
        <f t="shared" si="36"/>
        <v>0</v>
      </c>
      <c r="AM56" s="156">
        <f t="shared" si="36"/>
        <v>0</v>
      </c>
      <c r="AO56" s="156">
        <f t="shared" si="36"/>
        <v>0</v>
      </c>
      <c r="AP56" s="156">
        <f t="shared" si="36"/>
        <v>0</v>
      </c>
      <c r="AQ56" s="156">
        <f t="shared" si="36"/>
        <v>0</v>
      </c>
      <c r="AR56" s="156">
        <f t="shared" si="36"/>
        <v>0</v>
      </c>
      <c r="AS56" s="156">
        <f t="shared" si="36"/>
        <v>0</v>
      </c>
      <c r="AT56" s="156">
        <f t="shared" si="36"/>
        <v>0</v>
      </c>
      <c r="AU56" s="156">
        <f t="shared" si="36"/>
        <v>0</v>
      </c>
      <c r="AV56" s="156">
        <f t="shared" si="36"/>
        <v>0</v>
      </c>
      <c r="AW56" s="156">
        <f t="shared" si="36"/>
        <v>0</v>
      </c>
      <c r="AX56" s="156">
        <f t="shared" si="36"/>
        <v>0</v>
      </c>
      <c r="AY56" s="156">
        <f t="shared" si="36"/>
        <v>1</v>
      </c>
      <c r="AZ56" s="156">
        <f t="shared" si="36"/>
        <v>1</v>
      </c>
      <c r="BB56" s="156">
        <f t="shared" si="36"/>
        <v>0</v>
      </c>
      <c r="BC56" s="156">
        <f t="shared" si="36"/>
        <v>0</v>
      </c>
      <c r="BD56" s="156">
        <f t="shared" si="36"/>
        <v>0</v>
      </c>
      <c r="BE56" s="156">
        <f t="shared" si="36"/>
        <v>0</v>
      </c>
      <c r="BF56" s="156">
        <f t="shared" si="36"/>
        <v>0</v>
      </c>
      <c r="BG56" s="156">
        <f t="shared" si="36"/>
        <v>0</v>
      </c>
      <c r="BH56" s="156">
        <f t="shared" si="36"/>
        <v>0</v>
      </c>
      <c r="BI56" s="156">
        <f t="shared" si="36"/>
        <v>1</v>
      </c>
      <c r="BJ56" s="156">
        <f t="shared" si="36"/>
        <v>0</v>
      </c>
      <c r="BK56" s="156">
        <f t="shared" si="36"/>
        <v>0</v>
      </c>
      <c r="BL56" s="156">
        <f t="shared" si="36"/>
        <v>0</v>
      </c>
      <c r="BM56" s="156">
        <f t="shared" si="36"/>
        <v>0</v>
      </c>
      <c r="BO56" s="156">
        <f t="shared" si="36"/>
        <v>0</v>
      </c>
      <c r="BP56" s="156">
        <f t="shared" si="36"/>
        <v>0</v>
      </c>
      <c r="BQ56" s="156">
        <f t="shared" si="36"/>
        <v>0</v>
      </c>
      <c r="BR56" s="156">
        <f t="shared" si="36"/>
        <v>0</v>
      </c>
      <c r="BS56" s="156">
        <f t="shared" si="36"/>
        <v>0</v>
      </c>
      <c r="BT56" s="156">
        <f t="shared" si="36"/>
        <v>0</v>
      </c>
      <c r="BU56" s="156">
        <f t="shared" si="36"/>
        <v>0</v>
      </c>
      <c r="BV56" s="156">
        <f t="shared" si="36"/>
        <v>0</v>
      </c>
      <c r="BW56" s="156">
        <f t="shared" si="36"/>
        <v>0</v>
      </c>
      <c r="BX56" s="156">
        <f t="shared" si="36"/>
        <v>0</v>
      </c>
      <c r="BY56" s="156">
        <f t="shared" si="36"/>
        <v>0</v>
      </c>
      <c r="BZ56" s="156">
        <f t="shared" si="36"/>
        <v>1</v>
      </c>
      <c r="CB56" s="156">
        <f t="shared" si="36"/>
        <v>0</v>
      </c>
      <c r="CC56" s="156">
        <f t="shared" si="36"/>
        <v>0</v>
      </c>
      <c r="CD56" s="156">
        <f t="shared" si="36"/>
        <v>1</v>
      </c>
      <c r="CE56" s="156">
        <f t="shared" si="36"/>
        <v>0</v>
      </c>
      <c r="CF56" s="156">
        <f t="shared" si="36"/>
        <v>3</v>
      </c>
      <c r="CG56" s="156">
        <f t="shared" si="36"/>
        <v>0</v>
      </c>
      <c r="CH56" s="156">
        <f t="shared" si="36"/>
        <v>3</v>
      </c>
      <c r="CI56" s="156">
        <f t="shared" si="36"/>
        <v>1</v>
      </c>
      <c r="CJ56" s="156">
        <f t="shared" si="36"/>
        <v>2</v>
      </c>
      <c r="CK56" s="156">
        <f t="shared" si="36"/>
        <v>2</v>
      </c>
      <c r="CL56" s="156">
        <f t="shared" si="36"/>
        <v>0</v>
      </c>
      <c r="CM56" s="156">
        <f t="shared" si="36"/>
        <v>0</v>
      </c>
    </row>
    <row r="57" spans="1:91">
      <c r="A57" s="161" t="s">
        <v>382</v>
      </c>
      <c r="B57" s="135" t="s">
        <v>383</v>
      </c>
      <c r="C57" s="130"/>
      <c r="D57" s="130">
        <v>11</v>
      </c>
      <c r="E57" s="130"/>
      <c r="F57" s="130"/>
      <c r="G57" s="130"/>
      <c r="H57" s="150">
        <f t="shared" si="25"/>
        <v>44.444444444444443</v>
      </c>
      <c r="I57" s="135">
        <f t="shared" ref="I57:I64" si="37">J57+N57</f>
        <v>54</v>
      </c>
      <c r="J57" s="135">
        <f t="shared" ref="J57:J64" si="38">O57*O$6+P57*P$6+Q57*Q$6+R57*R$6+S57*S$6+T57*T$6+U57*U$6+V57*V$6+W57*W$6+X57*X$6+Y57*Y$6+Z57*Z$6</f>
        <v>24</v>
      </c>
      <c r="K57" s="135">
        <v>12</v>
      </c>
      <c r="L57" s="135">
        <v>12</v>
      </c>
      <c r="M57" s="135"/>
      <c r="N57" s="135">
        <v>30</v>
      </c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>
        <v>3</v>
      </c>
      <c r="Z57" s="135"/>
      <c r="AB57" s="159" t="str">
        <f t="shared" ref="AB57:AM64" si="39">IF(ISERROR(SEARCH(AB$7,$C57,1)),"-",IF(COUNTIF($C57,AB$7)=1,1,IF(ISERROR(SEARCH(CONCATENATE(AB$7,","),$C57,1)),IF(ISERROR(SEARCH(CONCATENATE(",",AB$7),$C57,1)),"-",1),1)))</f>
        <v>-</v>
      </c>
      <c r="AC57" s="159" t="str">
        <f t="shared" si="39"/>
        <v>-</v>
      </c>
      <c r="AD57" s="159" t="str">
        <f t="shared" si="39"/>
        <v>-</v>
      </c>
      <c r="AE57" s="159" t="str">
        <f t="shared" si="39"/>
        <v>-</v>
      </c>
      <c r="AF57" s="159" t="str">
        <f t="shared" si="39"/>
        <v>-</v>
      </c>
      <c r="AG57" s="159" t="str">
        <f t="shared" si="39"/>
        <v>-</v>
      </c>
      <c r="AH57" s="159" t="str">
        <f t="shared" si="39"/>
        <v>-</v>
      </c>
      <c r="AI57" s="159" t="str">
        <f t="shared" si="39"/>
        <v>-</v>
      </c>
      <c r="AJ57" s="159" t="str">
        <f t="shared" si="39"/>
        <v>-</v>
      </c>
      <c r="AK57" s="159" t="str">
        <f t="shared" si="39"/>
        <v>-</v>
      </c>
      <c r="AL57" s="159" t="str">
        <f t="shared" si="39"/>
        <v>-</v>
      </c>
      <c r="AM57" s="159" t="str">
        <f t="shared" si="39"/>
        <v>-</v>
      </c>
      <c r="AO57" s="151" t="str">
        <f t="shared" ref="AO57:AZ64" si="40">IF(ISERROR(SEARCH(AO$7,$D57,1)),"-",IF(COUNTIF($D57,AO$7)=1,1,IF(ISERROR(SEARCH(CONCATENATE(AO$7,","),$D57,1)),IF(ISERROR(SEARCH(CONCATENATE(",",AO$7),$D57,1)),"-",1),1)))</f>
        <v>-</v>
      </c>
      <c r="AP57" s="151" t="str">
        <f t="shared" si="40"/>
        <v>-</v>
      </c>
      <c r="AQ57" s="151" t="str">
        <f t="shared" si="40"/>
        <v>-</v>
      </c>
      <c r="AR57" s="151" t="str">
        <f t="shared" si="40"/>
        <v>-</v>
      </c>
      <c r="AS57" s="151" t="str">
        <f t="shared" si="40"/>
        <v>-</v>
      </c>
      <c r="AT57" s="151" t="str">
        <f t="shared" si="40"/>
        <v>-</v>
      </c>
      <c r="AU57" s="151" t="str">
        <f t="shared" si="40"/>
        <v>-</v>
      </c>
      <c r="AV57" s="151" t="str">
        <f t="shared" si="40"/>
        <v>-</v>
      </c>
      <c r="AW57" s="151" t="str">
        <f t="shared" si="40"/>
        <v>-</v>
      </c>
      <c r="AX57" s="151" t="str">
        <f t="shared" si="40"/>
        <v>-</v>
      </c>
      <c r="AY57" s="151">
        <f t="shared" si="40"/>
        <v>1</v>
      </c>
      <c r="AZ57" s="151" t="str">
        <f t="shared" si="40"/>
        <v>-</v>
      </c>
      <c r="BB57" s="151" t="str">
        <f t="shared" ref="BB57:BM64" si="41">IF(ISERROR(SEARCH(BB$7,$E57,1)),"-",IF(COUNTIF($E57,BB$7)=1,1,IF(ISERROR(SEARCH(CONCATENATE(BB$7,","),$E57,1)),IF(ISERROR(SEARCH(CONCATENATE(",",BB$7),$E57,1)),"-",1),1)))</f>
        <v>-</v>
      </c>
      <c r="BC57" s="151" t="str">
        <f t="shared" si="41"/>
        <v>-</v>
      </c>
      <c r="BD57" s="151" t="str">
        <f t="shared" si="41"/>
        <v>-</v>
      </c>
      <c r="BE57" s="151" t="str">
        <f t="shared" si="41"/>
        <v>-</v>
      </c>
      <c r="BF57" s="151" t="str">
        <f t="shared" si="41"/>
        <v>-</v>
      </c>
      <c r="BG57" s="151" t="str">
        <f t="shared" si="41"/>
        <v>-</v>
      </c>
      <c r="BH57" s="151" t="str">
        <f t="shared" si="41"/>
        <v>-</v>
      </c>
      <c r="BI57" s="151" t="str">
        <f t="shared" si="41"/>
        <v>-</v>
      </c>
      <c r="BJ57" s="151" t="str">
        <f t="shared" si="41"/>
        <v>-</v>
      </c>
      <c r="BK57" s="151" t="str">
        <f t="shared" si="41"/>
        <v>-</v>
      </c>
      <c r="BL57" s="151" t="str">
        <f t="shared" si="41"/>
        <v>-</v>
      </c>
      <c r="BM57" s="151" t="str">
        <f t="shared" si="41"/>
        <v>-</v>
      </c>
      <c r="BO57" s="151" t="str">
        <f t="shared" ref="BO57:BZ64" si="42">IF(ISERROR(SEARCH(BO$7,$F57,1)),"-",IF(COUNTIF($F57,BO$7)=1,1,IF(ISERROR(SEARCH(CONCATENATE(BO$7,","),$F57,1)),IF(ISERROR(SEARCH(CONCATENATE(",",BO$7),$F57,1)),"-",1),1)))</f>
        <v>-</v>
      </c>
      <c r="BP57" s="151" t="str">
        <f t="shared" si="42"/>
        <v>-</v>
      </c>
      <c r="BQ57" s="151" t="str">
        <f t="shared" si="42"/>
        <v>-</v>
      </c>
      <c r="BR57" s="151" t="str">
        <f t="shared" si="42"/>
        <v>-</v>
      </c>
      <c r="BS57" s="151" t="str">
        <f t="shared" si="42"/>
        <v>-</v>
      </c>
      <c r="BT57" s="151" t="str">
        <f t="shared" si="42"/>
        <v>-</v>
      </c>
      <c r="BU57" s="151" t="str">
        <f t="shared" si="42"/>
        <v>-</v>
      </c>
      <c r="BV57" s="151" t="str">
        <f t="shared" si="42"/>
        <v>-</v>
      </c>
      <c r="BW57" s="151" t="str">
        <f t="shared" si="42"/>
        <v>-</v>
      </c>
      <c r="BX57" s="151" t="str">
        <f t="shared" si="42"/>
        <v>-</v>
      </c>
      <c r="BY57" s="151" t="str">
        <f t="shared" si="42"/>
        <v>-</v>
      </c>
      <c r="BZ57" s="151" t="str">
        <f t="shared" si="42"/>
        <v>-</v>
      </c>
      <c r="CB57" s="151"/>
      <c r="CC57" s="151"/>
      <c r="CD57" s="151"/>
      <c r="CE57" s="151"/>
      <c r="CF57" s="151"/>
      <c r="CG57" s="151"/>
      <c r="CH57" s="151"/>
      <c r="CI57" s="151"/>
      <c r="CJ57" s="151"/>
      <c r="CK57" s="151"/>
      <c r="CL57" s="151"/>
      <c r="CM57" s="151"/>
    </row>
    <row r="58" spans="1:91">
      <c r="A58" s="161" t="s">
        <v>384</v>
      </c>
      <c r="B58" s="135" t="s">
        <v>385</v>
      </c>
      <c r="C58" s="130">
        <v>7</v>
      </c>
      <c r="D58" s="130"/>
      <c r="E58" s="130"/>
      <c r="F58" s="130"/>
      <c r="G58" s="161" t="s">
        <v>386</v>
      </c>
      <c r="H58" s="150">
        <f t="shared" si="25"/>
        <v>51.851851851851848</v>
      </c>
      <c r="I58" s="135">
        <f t="shared" si="37"/>
        <v>135</v>
      </c>
      <c r="J58" s="135">
        <f t="shared" si="38"/>
        <v>70</v>
      </c>
      <c r="K58" s="135">
        <v>30</v>
      </c>
      <c r="L58" s="135">
        <v>14</v>
      </c>
      <c r="M58" s="135">
        <v>26</v>
      </c>
      <c r="N58" s="135">
        <v>65</v>
      </c>
      <c r="O58" s="135"/>
      <c r="P58" s="135"/>
      <c r="Q58" s="135"/>
      <c r="R58" s="135"/>
      <c r="S58" s="135"/>
      <c r="T58" s="135"/>
      <c r="U58" s="135">
        <v>5</v>
      </c>
      <c r="V58" s="135"/>
      <c r="W58" s="135"/>
      <c r="X58" s="135"/>
      <c r="Y58" s="135"/>
      <c r="Z58" s="135"/>
      <c r="AB58" s="159" t="str">
        <f t="shared" si="39"/>
        <v>-</v>
      </c>
      <c r="AC58" s="159" t="str">
        <f t="shared" si="39"/>
        <v>-</v>
      </c>
      <c r="AD58" s="159" t="str">
        <f t="shared" si="39"/>
        <v>-</v>
      </c>
      <c r="AE58" s="159" t="str">
        <f t="shared" si="39"/>
        <v>-</v>
      </c>
      <c r="AF58" s="159" t="str">
        <f t="shared" si="39"/>
        <v>-</v>
      </c>
      <c r="AG58" s="159" t="str">
        <f t="shared" si="39"/>
        <v>-</v>
      </c>
      <c r="AH58" s="159">
        <f t="shared" si="39"/>
        <v>1</v>
      </c>
      <c r="AI58" s="159" t="str">
        <f t="shared" si="39"/>
        <v>-</v>
      </c>
      <c r="AJ58" s="159" t="str">
        <f t="shared" si="39"/>
        <v>-</v>
      </c>
      <c r="AK58" s="159" t="str">
        <f t="shared" si="39"/>
        <v>-</v>
      </c>
      <c r="AL58" s="159" t="str">
        <f t="shared" si="39"/>
        <v>-</v>
      </c>
      <c r="AM58" s="159" t="str">
        <f t="shared" si="39"/>
        <v>-</v>
      </c>
      <c r="AO58" s="151" t="str">
        <f t="shared" si="40"/>
        <v>-</v>
      </c>
      <c r="AP58" s="151" t="str">
        <f t="shared" si="40"/>
        <v>-</v>
      </c>
      <c r="AQ58" s="151" t="str">
        <f t="shared" si="40"/>
        <v>-</v>
      </c>
      <c r="AR58" s="151" t="str">
        <f t="shared" si="40"/>
        <v>-</v>
      </c>
      <c r="AS58" s="151" t="str">
        <f t="shared" si="40"/>
        <v>-</v>
      </c>
      <c r="AT58" s="151" t="str">
        <f t="shared" si="40"/>
        <v>-</v>
      </c>
      <c r="AU58" s="151" t="str">
        <f t="shared" si="40"/>
        <v>-</v>
      </c>
      <c r="AV58" s="151" t="str">
        <f t="shared" si="40"/>
        <v>-</v>
      </c>
      <c r="AW58" s="151" t="str">
        <f t="shared" si="40"/>
        <v>-</v>
      </c>
      <c r="AX58" s="151" t="str">
        <f t="shared" si="40"/>
        <v>-</v>
      </c>
      <c r="AY58" s="151" t="str">
        <f t="shared" si="40"/>
        <v>-</v>
      </c>
      <c r="AZ58" s="151" t="str">
        <f t="shared" si="40"/>
        <v>-</v>
      </c>
      <c r="BB58" s="151" t="str">
        <f t="shared" si="41"/>
        <v>-</v>
      </c>
      <c r="BC58" s="151" t="str">
        <f t="shared" si="41"/>
        <v>-</v>
      </c>
      <c r="BD58" s="151" t="str">
        <f t="shared" si="41"/>
        <v>-</v>
      </c>
      <c r="BE58" s="151" t="str">
        <f t="shared" si="41"/>
        <v>-</v>
      </c>
      <c r="BF58" s="151" t="str">
        <f t="shared" si="41"/>
        <v>-</v>
      </c>
      <c r="BG58" s="151" t="str">
        <f t="shared" si="41"/>
        <v>-</v>
      </c>
      <c r="BH58" s="151" t="str">
        <f t="shared" si="41"/>
        <v>-</v>
      </c>
      <c r="BI58" s="151" t="str">
        <f t="shared" si="41"/>
        <v>-</v>
      </c>
      <c r="BJ58" s="151" t="str">
        <f t="shared" si="41"/>
        <v>-</v>
      </c>
      <c r="BK58" s="151" t="str">
        <f t="shared" si="41"/>
        <v>-</v>
      </c>
      <c r="BL58" s="151" t="str">
        <f t="shared" si="41"/>
        <v>-</v>
      </c>
      <c r="BM58" s="151" t="str">
        <f t="shared" si="41"/>
        <v>-</v>
      </c>
      <c r="BO58" s="151" t="str">
        <f t="shared" si="42"/>
        <v>-</v>
      </c>
      <c r="BP58" s="151" t="str">
        <f t="shared" si="42"/>
        <v>-</v>
      </c>
      <c r="BQ58" s="151" t="str">
        <f t="shared" si="42"/>
        <v>-</v>
      </c>
      <c r="BR58" s="151" t="str">
        <f t="shared" si="42"/>
        <v>-</v>
      </c>
      <c r="BS58" s="151" t="str">
        <f t="shared" si="42"/>
        <v>-</v>
      </c>
      <c r="BT58" s="151" t="str">
        <f t="shared" si="42"/>
        <v>-</v>
      </c>
      <c r="BU58" s="151" t="str">
        <f t="shared" si="42"/>
        <v>-</v>
      </c>
      <c r="BV58" s="151" t="str">
        <f t="shared" si="42"/>
        <v>-</v>
      </c>
      <c r="BW58" s="151" t="str">
        <f t="shared" si="42"/>
        <v>-</v>
      </c>
      <c r="BX58" s="151" t="str">
        <f t="shared" si="42"/>
        <v>-</v>
      </c>
      <c r="BY58" s="151" t="str">
        <f t="shared" si="42"/>
        <v>-</v>
      </c>
      <c r="BZ58" s="151" t="str">
        <f t="shared" si="42"/>
        <v>-</v>
      </c>
      <c r="CB58" s="151"/>
      <c r="CC58" s="151"/>
      <c r="CD58" s="151"/>
      <c r="CE58" s="151"/>
      <c r="CF58" s="151"/>
      <c r="CG58" s="151"/>
      <c r="CH58" s="151">
        <v>3</v>
      </c>
      <c r="CI58" s="151"/>
      <c r="CJ58" s="151"/>
      <c r="CK58" s="151"/>
      <c r="CL58" s="151"/>
      <c r="CM58" s="151"/>
    </row>
    <row r="59" spans="1:91">
      <c r="A59" s="161" t="s">
        <v>387</v>
      </c>
      <c r="B59" s="135" t="s">
        <v>388</v>
      </c>
      <c r="C59" s="130">
        <v>5</v>
      </c>
      <c r="D59" s="130"/>
      <c r="E59" s="130"/>
      <c r="F59" s="130"/>
      <c r="G59" s="161" t="s">
        <v>389</v>
      </c>
      <c r="H59" s="150">
        <f t="shared" si="25"/>
        <v>39.506172839506171</v>
      </c>
      <c r="I59" s="135">
        <f t="shared" si="37"/>
        <v>81</v>
      </c>
      <c r="J59" s="135">
        <f t="shared" si="38"/>
        <v>32</v>
      </c>
      <c r="K59" s="135">
        <v>18</v>
      </c>
      <c r="L59" s="135"/>
      <c r="M59" s="135">
        <v>14</v>
      </c>
      <c r="N59" s="135">
        <v>49</v>
      </c>
      <c r="O59" s="135"/>
      <c r="P59" s="135"/>
      <c r="Q59" s="135"/>
      <c r="R59" s="135"/>
      <c r="S59" s="135">
        <v>4</v>
      </c>
      <c r="T59" s="135"/>
      <c r="U59" s="135"/>
      <c r="V59" s="135"/>
      <c r="W59" s="135"/>
      <c r="X59" s="135"/>
      <c r="Y59" s="135"/>
      <c r="Z59" s="135"/>
      <c r="AB59" s="159" t="str">
        <f t="shared" si="39"/>
        <v>-</v>
      </c>
      <c r="AC59" s="159" t="str">
        <f t="shared" si="39"/>
        <v>-</v>
      </c>
      <c r="AD59" s="159" t="str">
        <f t="shared" si="39"/>
        <v>-</v>
      </c>
      <c r="AE59" s="159" t="str">
        <f t="shared" si="39"/>
        <v>-</v>
      </c>
      <c r="AF59" s="159">
        <f t="shared" si="39"/>
        <v>1</v>
      </c>
      <c r="AG59" s="159" t="str">
        <f t="shared" si="39"/>
        <v>-</v>
      </c>
      <c r="AH59" s="159" t="str">
        <f t="shared" si="39"/>
        <v>-</v>
      </c>
      <c r="AI59" s="159" t="str">
        <f t="shared" si="39"/>
        <v>-</v>
      </c>
      <c r="AJ59" s="159" t="str">
        <f t="shared" si="39"/>
        <v>-</v>
      </c>
      <c r="AK59" s="159" t="str">
        <f t="shared" si="39"/>
        <v>-</v>
      </c>
      <c r="AL59" s="159" t="str">
        <f t="shared" si="39"/>
        <v>-</v>
      </c>
      <c r="AM59" s="159" t="str">
        <f t="shared" si="39"/>
        <v>-</v>
      </c>
      <c r="AO59" s="151" t="str">
        <f t="shared" si="40"/>
        <v>-</v>
      </c>
      <c r="AP59" s="151" t="str">
        <f t="shared" si="40"/>
        <v>-</v>
      </c>
      <c r="AQ59" s="151" t="str">
        <f t="shared" si="40"/>
        <v>-</v>
      </c>
      <c r="AR59" s="151" t="str">
        <f t="shared" si="40"/>
        <v>-</v>
      </c>
      <c r="AS59" s="151" t="str">
        <f t="shared" si="40"/>
        <v>-</v>
      </c>
      <c r="AT59" s="151" t="str">
        <f t="shared" si="40"/>
        <v>-</v>
      </c>
      <c r="AU59" s="151" t="str">
        <f t="shared" si="40"/>
        <v>-</v>
      </c>
      <c r="AV59" s="151" t="str">
        <f t="shared" si="40"/>
        <v>-</v>
      </c>
      <c r="AW59" s="151" t="str">
        <f t="shared" si="40"/>
        <v>-</v>
      </c>
      <c r="AX59" s="151" t="str">
        <f t="shared" si="40"/>
        <v>-</v>
      </c>
      <c r="AY59" s="151" t="str">
        <f t="shared" si="40"/>
        <v>-</v>
      </c>
      <c r="AZ59" s="151" t="str">
        <f t="shared" si="40"/>
        <v>-</v>
      </c>
      <c r="BB59" s="151" t="str">
        <f t="shared" si="41"/>
        <v>-</v>
      </c>
      <c r="BC59" s="151" t="str">
        <f t="shared" si="41"/>
        <v>-</v>
      </c>
      <c r="BD59" s="151" t="str">
        <f t="shared" si="41"/>
        <v>-</v>
      </c>
      <c r="BE59" s="151" t="str">
        <f t="shared" si="41"/>
        <v>-</v>
      </c>
      <c r="BF59" s="151" t="str">
        <f t="shared" si="41"/>
        <v>-</v>
      </c>
      <c r="BG59" s="151" t="str">
        <f t="shared" si="41"/>
        <v>-</v>
      </c>
      <c r="BH59" s="151" t="str">
        <f t="shared" si="41"/>
        <v>-</v>
      </c>
      <c r="BI59" s="151" t="str">
        <f t="shared" si="41"/>
        <v>-</v>
      </c>
      <c r="BJ59" s="151" t="str">
        <f t="shared" si="41"/>
        <v>-</v>
      </c>
      <c r="BK59" s="151" t="str">
        <f t="shared" si="41"/>
        <v>-</v>
      </c>
      <c r="BL59" s="151" t="str">
        <f t="shared" si="41"/>
        <v>-</v>
      </c>
      <c r="BM59" s="151" t="str">
        <f t="shared" si="41"/>
        <v>-</v>
      </c>
      <c r="BO59" s="151" t="str">
        <f t="shared" si="42"/>
        <v>-</v>
      </c>
      <c r="BP59" s="151" t="str">
        <f t="shared" si="42"/>
        <v>-</v>
      </c>
      <c r="BQ59" s="151" t="str">
        <f t="shared" si="42"/>
        <v>-</v>
      </c>
      <c r="BR59" s="151" t="str">
        <f t="shared" si="42"/>
        <v>-</v>
      </c>
      <c r="BS59" s="151" t="str">
        <f t="shared" si="42"/>
        <v>-</v>
      </c>
      <c r="BT59" s="151" t="str">
        <f t="shared" si="42"/>
        <v>-</v>
      </c>
      <c r="BU59" s="151" t="str">
        <f t="shared" si="42"/>
        <v>-</v>
      </c>
      <c r="BV59" s="151" t="str">
        <f t="shared" si="42"/>
        <v>-</v>
      </c>
      <c r="BW59" s="151" t="str">
        <f t="shared" si="42"/>
        <v>-</v>
      </c>
      <c r="BX59" s="151" t="str">
        <f t="shared" si="42"/>
        <v>-</v>
      </c>
      <c r="BY59" s="151" t="str">
        <f t="shared" si="42"/>
        <v>-</v>
      </c>
      <c r="BZ59" s="151" t="str">
        <f t="shared" si="42"/>
        <v>-</v>
      </c>
      <c r="CB59" s="151"/>
      <c r="CC59" s="151"/>
      <c r="CD59" s="151"/>
      <c r="CE59" s="151"/>
      <c r="CF59" s="151">
        <v>3</v>
      </c>
      <c r="CG59" s="151"/>
      <c r="CH59" s="151"/>
      <c r="CI59" s="151"/>
      <c r="CJ59" s="151"/>
      <c r="CK59" s="151"/>
      <c r="CL59" s="151"/>
      <c r="CM59" s="151"/>
    </row>
    <row r="60" spans="1:91">
      <c r="A60" s="161" t="s">
        <v>390</v>
      </c>
      <c r="B60" s="135" t="s">
        <v>391</v>
      </c>
      <c r="C60" s="158">
        <v>10.9</v>
      </c>
      <c r="D60" s="130"/>
      <c r="E60" s="130"/>
      <c r="F60" s="130"/>
      <c r="G60" s="161" t="s">
        <v>392</v>
      </c>
      <c r="H60" s="150">
        <f t="shared" si="25"/>
        <v>64.550264550264544</v>
      </c>
      <c r="I60" s="135">
        <f t="shared" si="37"/>
        <v>189</v>
      </c>
      <c r="J60" s="135">
        <f t="shared" si="38"/>
        <v>122</v>
      </c>
      <c r="K60" s="135">
        <v>72</v>
      </c>
      <c r="L60" s="135"/>
      <c r="M60" s="135">
        <v>50</v>
      </c>
      <c r="N60" s="135">
        <v>67</v>
      </c>
      <c r="O60" s="135"/>
      <c r="P60" s="135"/>
      <c r="Q60" s="135"/>
      <c r="R60" s="135"/>
      <c r="S60" s="135"/>
      <c r="T60" s="135"/>
      <c r="U60" s="135"/>
      <c r="V60" s="135">
        <v>4</v>
      </c>
      <c r="W60" s="135">
        <v>4</v>
      </c>
      <c r="X60" s="135">
        <v>3</v>
      </c>
      <c r="Y60" s="135"/>
      <c r="Z60" s="135"/>
      <c r="AB60" s="159" t="str">
        <f t="shared" si="39"/>
        <v>-</v>
      </c>
      <c r="AC60" s="159" t="str">
        <f t="shared" si="39"/>
        <v>-</v>
      </c>
      <c r="AD60" s="159" t="str">
        <f t="shared" si="39"/>
        <v>-</v>
      </c>
      <c r="AE60" s="159" t="str">
        <f t="shared" si="39"/>
        <v>-</v>
      </c>
      <c r="AF60" s="159" t="str">
        <f t="shared" si="39"/>
        <v>-</v>
      </c>
      <c r="AG60" s="159" t="str">
        <f t="shared" si="39"/>
        <v>-</v>
      </c>
      <c r="AH60" s="159" t="str">
        <f t="shared" si="39"/>
        <v>-</v>
      </c>
      <c r="AI60" s="159" t="str">
        <f t="shared" si="39"/>
        <v>-</v>
      </c>
      <c r="AJ60" s="159">
        <f t="shared" si="39"/>
        <v>1</v>
      </c>
      <c r="AK60" s="159">
        <f t="shared" si="39"/>
        <v>1</v>
      </c>
      <c r="AL60" s="159" t="str">
        <f t="shared" si="39"/>
        <v>-</v>
      </c>
      <c r="AM60" s="159" t="str">
        <f t="shared" si="39"/>
        <v>-</v>
      </c>
      <c r="AO60" s="151" t="str">
        <f t="shared" si="40"/>
        <v>-</v>
      </c>
      <c r="AP60" s="151" t="str">
        <f t="shared" si="40"/>
        <v>-</v>
      </c>
      <c r="AQ60" s="151" t="str">
        <f t="shared" si="40"/>
        <v>-</v>
      </c>
      <c r="AR60" s="151" t="str">
        <f t="shared" si="40"/>
        <v>-</v>
      </c>
      <c r="AS60" s="151" t="str">
        <f t="shared" si="40"/>
        <v>-</v>
      </c>
      <c r="AT60" s="151" t="str">
        <f t="shared" si="40"/>
        <v>-</v>
      </c>
      <c r="AU60" s="151" t="str">
        <f t="shared" si="40"/>
        <v>-</v>
      </c>
      <c r="AV60" s="151" t="str">
        <f t="shared" si="40"/>
        <v>-</v>
      </c>
      <c r="AW60" s="151" t="str">
        <f t="shared" si="40"/>
        <v>-</v>
      </c>
      <c r="AX60" s="151" t="str">
        <f t="shared" si="40"/>
        <v>-</v>
      </c>
      <c r="AY60" s="151" t="str">
        <f t="shared" si="40"/>
        <v>-</v>
      </c>
      <c r="AZ60" s="151" t="str">
        <f t="shared" si="40"/>
        <v>-</v>
      </c>
      <c r="BB60" s="151" t="str">
        <f t="shared" si="41"/>
        <v>-</v>
      </c>
      <c r="BC60" s="151" t="str">
        <f t="shared" si="41"/>
        <v>-</v>
      </c>
      <c r="BD60" s="151" t="str">
        <f t="shared" si="41"/>
        <v>-</v>
      </c>
      <c r="BE60" s="151" t="str">
        <f t="shared" si="41"/>
        <v>-</v>
      </c>
      <c r="BF60" s="151" t="str">
        <f t="shared" si="41"/>
        <v>-</v>
      </c>
      <c r="BG60" s="151" t="str">
        <f t="shared" si="41"/>
        <v>-</v>
      </c>
      <c r="BH60" s="151" t="str">
        <f t="shared" si="41"/>
        <v>-</v>
      </c>
      <c r="BI60" s="151" t="str">
        <f t="shared" si="41"/>
        <v>-</v>
      </c>
      <c r="BJ60" s="151" t="str">
        <f t="shared" si="41"/>
        <v>-</v>
      </c>
      <c r="BK60" s="151" t="str">
        <f t="shared" si="41"/>
        <v>-</v>
      </c>
      <c r="BL60" s="151" t="str">
        <f t="shared" si="41"/>
        <v>-</v>
      </c>
      <c r="BM60" s="151" t="str">
        <f t="shared" si="41"/>
        <v>-</v>
      </c>
      <c r="BO60" s="151" t="str">
        <f t="shared" si="42"/>
        <v>-</v>
      </c>
      <c r="BP60" s="151" t="str">
        <f t="shared" si="42"/>
        <v>-</v>
      </c>
      <c r="BQ60" s="151" t="str">
        <f t="shared" si="42"/>
        <v>-</v>
      </c>
      <c r="BR60" s="151" t="str">
        <f t="shared" si="42"/>
        <v>-</v>
      </c>
      <c r="BS60" s="151" t="str">
        <f t="shared" si="42"/>
        <v>-</v>
      </c>
      <c r="BT60" s="151" t="str">
        <f t="shared" si="42"/>
        <v>-</v>
      </c>
      <c r="BU60" s="151" t="str">
        <f t="shared" si="42"/>
        <v>-</v>
      </c>
      <c r="BV60" s="151" t="str">
        <f t="shared" si="42"/>
        <v>-</v>
      </c>
      <c r="BW60" s="151" t="str">
        <f t="shared" si="42"/>
        <v>-</v>
      </c>
      <c r="BX60" s="151" t="str">
        <f t="shared" si="42"/>
        <v>-</v>
      </c>
      <c r="BY60" s="151" t="str">
        <f t="shared" si="42"/>
        <v>-</v>
      </c>
      <c r="BZ60" s="151" t="str">
        <f t="shared" si="42"/>
        <v>-</v>
      </c>
      <c r="CB60" s="151"/>
      <c r="CC60" s="151"/>
      <c r="CD60" s="151"/>
      <c r="CE60" s="151"/>
      <c r="CF60" s="151"/>
      <c r="CG60" s="151"/>
      <c r="CH60" s="151"/>
      <c r="CI60" s="151">
        <v>1</v>
      </c>
      <c r="CJ60" s="151">
        <v>2</v>
      </c>
      <c r="CK60" s="151">
        <v>2</v>
      </c>
      <c r="CL60" s="151"/>
      <c r="CM60" s="151"/>
    </row>
    <row r="61" spans="1:91">
      <c r="A61" s="161" t="s">
        <v>393</v>
      </c>
      <c r="B61" s="135" t="s">
        <v>394</v>
      </c>
      <c r="C61" s="130"/>
      <c r="D61" s="158">
        <v>12</v>
      </c>
      <c r="E61" s="130"/>
      <c r="F61" s="130">
        <v>12</v>
      </c>
      <c r="G61" s="130"/>
      <c r="H61" s="150">
        <f t="shared" si="25"/>
        <v>61.111111111111114</v>
      </c>
      <c r="I61" s="135">
        <f t="shared" si="37"/>
        <v>108</v>
      </c>
      <c r="J61" s="135">
        <f t="shared" si="38"/>
        <v>66</v>
      </c>
      <c r="K61" s="135">
        <v>46</v>
      </c>
      <c r="L61" s="135"/>
      <c r="M61" s="135">
        <v>20</v>
      </c>
      <c r="N61" s="135">
        <v>42</v>
      </c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>
        <v>6</v>
      </c>
      <c r="AB61" s="159" t="str">
        <f t="shared" si="39"/>
        <v>-</v>
      </c>
      <c r="AC61" s="159" t="str">
        <f t="shared" si="39"/>
        <v>-</v>
      </c>
      <c r="AD61" s="159" t="str">
        <f t="shared" si="39"/>
        <v>-</v>
      </c>
      <c r="AE61" s="159" t="str">
        <f t="shared" si="39"/>
        <v>-</v>
      </c>
      <c r="AF61" s="159" t="str">
        <f t="shared" si="39"/>
        <v>-</v>
      </c>
      <c r="AG61" s="159" t="str">
        <f t="shared" si="39"/>
        <v>-</v>
      </c>
      <c r="AH61" s="159" t="str">
        <f t="shared" si="39"/>
        <v>-</v>
      </c>
      <c r="AI61" s="159" t="str">
        <f t="shared" si="39"/>
        <v>-</v>
      </c>
      <c r="AJ61" s="159" t="str">
        <f t="shared" si="39"/>
        <v>-</v>
      </c>
      <c r="AK61" s="159" t="str">
        <f t="shared" si="39"/>
        <v>-</v>
      </c>
      <c r="AL61" s="159" t="str">
        <f t="shared" si="39"/>
        <v>-</v>
      </c>
      <c r="AM61" s="159" t="str">
        <f t="shared" si="39"/>
        <v>-</v>
      </c>
      <c r="AO61" s="151" t="str">
        <f t="shared" si="40"/>
        <v>-</v>
      </c>
      <c r="AP61" s="151" t="str">
        <f t="shared" si="40"/>
        <v>-</v>
      </c>
      <c r="AQ61" s="151" t="str">
        <f t="shared" si="40"/>
        <v>-</v>
      </c>
      <c r="AR61" s="151" t="str">
        <f t="shared" si="40"/>
        <v>-</v>
      </c>
      <c r="AS61" s="151" t="str">
        <f t="shared" si="40"/>
        <v>-</v>
      </c>
      <c r="AT61" s="151" t="str">
        <f t="shared" si="40"/>
        <v>-</v>
      </c>
      <c r="AU61" s="151" t="str">
        <f t="shared" si="40"/>
        <v>-</v>
      </c>
      <c r="AV61" s="151" t="str">
        <f t="shared" si="40"/>
        <v>-</v>
      </c>
      <c r="AW61" s="151" t="str">
        <f t="shared" si="40"/>
        <v>-</v>
      </c>
      <c r="AX61" s="151" t="str">
        <f t="shared" si="40"/>
        <v>-</v>
      </c>
      <c r="AY61" s="151" t="str">
        <f t="shared" si="40"/>
        <v>-</v>
      </c>
      <c r="AZ61" s="151">
        <f t="shared" si="40"/>
        <v>1</v>
      </c>
      <c r="BB61" s="151" t="str">
        <f t="shared" si="41"/>
        <v>-</v>
      </c>
      <c r="BC61" s="151" t="str">
        <f t="shared" si="41"/>
        <v>-</v>
      </c>
      <c r="BD61" s="151" t="str">
        <f t="shared" si="41"/>
        <v>-</v>
      </c>
      <c r="BE61" s="151" t="str">
        <f t="shared" si="41"/>
        <v>-</v>
      </c>
      <c r="BF61" s="151" t="str">
        <f t="shared" si="41"/>
        <v>-</v>
      </c>
      <c r="BG61" s="151" t="str">
        <f t="shared" si="41"/>
        <v>-</v>
      </c>
      <c r="BH61" s="151" t="str">
        <f t="shared" si="41"/>
        <v>-</v>
      </c>
      <c r="BI61" s="151" t="str">
        <f t="shared" si="41"/>
        <v>-</v>
      </c>
      <c r="BJ61" s="151" t="str">
        <f t="shared" si="41"/>
        <v>-</v>
      </c>
      <c r="BK61" s="151" t="str">
        <f t="shared" si="41"/>
        <v>-</v>
      </c>
      <c r="BL61" s="151" t="str">
        <f t="shared" si="41"/>
        <v>-</v>
      </c>
      <c r="BM61" s="151" t="str">
        <f t="shared" si="41"/>
        <v>-</v>
      </c>
      <c r="BO61" s="151" t="str">
        <f t="shared" si="42"/>
        <v>-</v>
      </c>
      <c r="BP61" s="151" t="str">
        <f t="shared" si="42"/>
        <v>-</v>
      </c>
      <c r="BQ61" s="151" t="str">
        <f t="shared" si="42"/>
        <v>-</v>
      </c>
      <c r="BR61" s="151" t="str">
        <f t="shared" si="42"/>
        <v>-</v>
      </c>
      <c r="BS61" s="151" t="str">
        <f t="shared" si="42"/>
        <v>-</v>
      </c>
      <c r="BT61" s="151" t="str">
        <f t="shared" si="42"/>
        <v>-</v>
      </c>
      <c r="BU61" s="151" t="str">
        <f t="shared" si="42"/>
        <v>-</v>
      </c>
      <c r="BV61" s="151" t="str">
        <f t="shared" si="42"/>
        <v>-</v>
      </c>
      <c r="BW61" s="151" t="str">
        <f t="shared" si="42"/>
        <v>-</v>
      </c>
      <c r="BX61" s="151" t="str">
        <f t="shared" si="42"/>
        <v>-</v>
      </c>
      <c r="BY61" s="151" t="str">
        <f t="shared" si="42"/>
        <v>-</v>
      </c>
      <c r="BZ61" s="151">
        <f t="shared" si="42"/>
        <v>1</v>
      </c>
      <c r="CB61" s="151"/>
      <c r="CC61" s="151"/>
      <c r="CD61" s="151"/>
      <c r="CE61" s="151"/>
      <c r="CF61" s="151"/>
      <c r="CG61" s="151"/>
      <c r="CH61" s="151"/>
      <c r="CI61" s="151"/>
      <c r="CJ61" s="151"/>
      <c r="CK61" s="151"/>
      <c r="CL61" s="151"/>
      <c r="CM61" s="151"/>
    </row>
    <row r="62" spans="1:91">
      <c r="A62" s="161" t="s">
        <v>395</v>
      </c>
      <c r="B62" s="135" t="s">
        <v>396</v>
      </c>
      <c r="C62" s="130">
        <v>7</v>
      </c>
      <c r="D62" s="130"/>
      <c r="E62" s="130"/>
      <c r="F62" s="130"/>
      <c r="G62" s="130"/>
      <c r="H62" s="150">
        <f t="shared" si="25"/>
        <v>51.851851851851848</v>
      </c>
      <c r="I62" s="135">
        <f t="shared" si="37"/>
        <v>54</v>
      </c>
      <c r="J62" s="135">
        <f t="shared" si="38"/>
        <v>28</v>
      </c>
      <c r="K62" s="135">
        <v>16</v>
      </c>
      <c r="L62" s="135">
        <v>12</v>
      </c>
      <c r="M62" s="135"/>
      <c r="N62" s="135">
        <v>26</v>
      </c>
      <c r="O62" s="135"/>
      <c r="P62" s="135"/>
      <c r="Q62" s="135"/>
      <c r="R62" s="135"/>
      <c r="S62" s="135"/>
      <c r="T62" s="135"/>
      <c r="U62" s="135">
        <v>2</v>
      </c>
      <c r="V62" s="135"/>
      <c r="W62" s="135"/>
      <c r="X62" s="135"/>
      <c r="Y62" s="135"/>
      <c r="Z62" s="135"/>
      <c r="AB62" s="159" t="str">
        <f t="shared" si="39"/>
        <v>-</v>
      </c>
      <c r="AC62" s="159" t="str">
        <f t="shared" si="39"/>
        <v>-</v>
      </c>
      <c r="AD62" s="159" t="str">
        <f t="shared" si="39"/>
        <v>-</v>
      </c>
      <c r="AE62" s="159" t="str">
        <f t="shared" si="39"/>
        <v>-</v>
      </c>
      <c r="AF62" s="159" t="str">
        <f t="shared" si="39"/>
        <v>-</v>
      </c>
      <c r="AG62" s="159" t="str">
        <f t="shared" si="39"/>
        <v>-</v>
      </c>
      <c r="AH62" s="159">
        <f t="shared" si="39"/>
        <v>1</v>
      </c>
      <c r="AI62" s="159" t="str">
        <f t="shared" si="39"/>
        <v>-</v>
      </c>
      <c r="AJ62" s="159" t="str">
        <f t="shared" si="39"/>
        <v>-</v>
      </c>
      <c r="AK62" s="159" t="str">
        <f t="shared" si="39"/>
        <v>-</v>
      </c>
      <c r="AL62" s="159" t="str">
        <f t="shared" si="39"/>
        <v>-</v>
      </c>
      <c r="AM62" s="159" t="str">
        <f t="shared" si="39"/>
        <v>-</v>
      </c>
      <c r="AO62" s="151" t="str">
        <f t="shared" si="40"/>
        <v>-</v>
      </c>
      <c r="AP62" s="151" t="str">
        <f t="shared" si="40"/>
        <v>-</v>
      </c>
      <c r="AQ62" s="151" t="str">
        <f t="shared" si="40"/>
        <v>-</v>
      </c>
      <c r="AR62" s="151" t="str">
        <f t="shared" si="40"/>
        <v>-</v>
      </c>
      <c r="AS62" s="151" t="str">
        <f t="shared" si="40"/>
        <v>-</v>
      </c>
      <c r="AT62" s="151" t="str">
        <f t="shared" si="40"/>
        <v>-</v>
      </c>
      <c r="AU62" s="151" t="str">
        <f t="shared" si="40"/>
        <v>-</v>
      </c>
      <c r="AV62" s="151" t="str">
        <f t="shared" si="40"/>
        <v>-</v>
      </c>
      <c r="AW62" s="151" t="str">
        <f t="shared" si="40"/>
        <v>-</v>
      </c>
      <c r="AX62" s="151" t="str">
        <f t="shared" si="40"/>
        <v>-</v>
      </c>
      <c r="AY62" s="151" t="str">
        <f t="shared" si="40"/>
        <v>-</v>
      </c>
      <c r="AZ62" s="151" t="str">
        <f t="shared" si="40"/>
        <v>-</v>
      </c>
      <c r="BB62" s="151" t="str">
        <f t="shared" si="41"/>
        <v>-</v>
      </c>
      <c r="BC62" s="151" t="str">
        <f t="shared" si="41"/>
        <v>-</v>
      </c>
      <c r="BD62" s="151" t="str">
        <f t="shared" si="41"/>
        <v>-</v>
      </c>
      <c r="BE62" s="151" t="str">
        <f t="shared" si="41"/>
        <v>-</v>
      </c>
      <c r="BF62" s="151" t="str">
        <f t="shared" si="41"/>
        <v>-</v>
      </c>
      <c r="BG62" s="151" t="str">
        <f t="shared" si="41"/>
        <v>-</v>
      </c>
      <c r="BH62" s="151" t="str">
        <f t="shared" si="41"/>
        <v>-</v>
      </c>
      <c r="BI62" s="151" t="str">
        <f t="shared" si="41"/>
        <v>-</v>
      </c>
      <c r="BJ62" s="151" t="str">
        <f t="shared" si="41"/>
        <v>-</v>
      </c>
      <c r="BK62" s="151" t="str">
        <f t="shared" si="41"/>
        <v>-</v>
      </c>
      <c r="BL62" s="151" t="str">
        <f t="shared" si="41"/>
        <v>-</v>
      </c>
      <c r="BM62" s="151" t="str">
        <f t="shared" si="41"/>
        <v>-</v>
      </c>
      <c r="BO62" s="151" t="str">
        <f t="shared" si="42"/>
        <v>-</v>
      </c>
      <c r="BP62" s="151" t="str">
        <f t="shared" si="42"/>
        <v>-</v>
      </c>
      <c r="BQ62" s="151" t="str">
        <f t="shared" si="42"/>
        <v>-</v>
      </c>
      <c r="BR62" s="151" t="str">
        <f t="shared" si="42"/>
        <v>-</v>
      </c>
      <c r="BS62" s="151" t="str">
        <f t="shared" si="42"/>
        <v>-</v>
      </c>
      <c r="BT62" s="151" t="str">
        <f t="shared" si="42"/>
        <v>-</v>
      </c>
      <c r="BU62" s="151" t="str">
        <f t="shared" si="42"/>
        <v>-</v>
      </c>
      <c r="BV62" s="151" t="str">
        <f t="shared" si="42"/>
        <v>-</v>
      </c>
      <c r="BW62" s="151" t="str">
        <f t="shared" si="42"/>
        <v>-</v>
      </c>
      <c r="BX62" s="151" t="str">
        <f t="shared" si="42"/>
        <v>-</v>
      </c>
      <c r="BY62" s="151" t="str">
        <f t="shared" si="42"/>
        <v>-</v>
      </c>
      <c r="BZ62" s="151" t="str">
        <f t="shared" si="42"/>
        <v>-</v>
      </c>
      <c r="CB62" s="151"/>
      <c r="CC62" s="151"/>
      <c r="CD62" s="151"/>
      <c r="CE62" s="151"/>
      <c r="CF62" s="151"/>
      <c r="CG62" s="151"/>
      <c r="CH62" s="151"/>
      <c r="CI62" s="151"/>
      <c r="CJ62" s="151"/>
      <c r="CK62" s="151"/>
      <c r="CL62" s="151"/>
      <c r="CM62" s="151"/>
    </row>
    <row r="63" spans="1:91">
      <c r="A63" s="161" t="s">
        <v>397</v>
      </c>
      <c r="B63" s="135" t="s">
        <v>398</v>
      </c>
      <c r="C63" s="130">
        <v>3</v>
      </c>
      <c r="D63" s="130"/>
      <c r="E63" s="130"/>
      <c r="F63" s="130"/>
      <c r="G63" s="161" t="s">
        <v>399</v>
      </c>
      <c r="H63" s="150">
        <f t="shared" si="25"/>
        <v>59.259259259259252</v>
      </c>
      <c r="I63" s="135">
        <f t="shared" si="37"/>
        <v>81</v>
      </c>
      <c r="J63" s="135">
        <f t="shared" si="38"/>
        <v>48</v>
      </c>
      <c r="K63" s="135">
        <v>22</v>
      </c>
      <c r="L63" s="135">
        <v>12</v>
      </c>
      <c r="M63" s="135">
        <v>14</v>
      </c>
      <c r="N63" s="135">
        <v>33</v>
      </c>
      <c r="O63" s="135"/>
      <c r="P63" s="135"/>
      <c r="Q63" s="135">
        <v>4</v>
      </c>
      <c r="R63" s="135"/>
      <c r="S63" s="135"/>
      <c r="T63" s="135"/>
      <c r="U63" s="135"/>
      <c r="V63" s="135"/>
      <c r="W63" s="135"/>
      <c r="X63" s="135"/>
      <c r="Y63" s="135"/>
      <c r="Z63" s="135"/>
      <c r="AB63" s="159" t="str">
        <f t="shared" si="39"/>
        <v>-</v>
      </c>
      <c r="AC63" s="159" t="str">
        <f t="shared" si="39"/>
        <v>-</v>
      </c>
      <c r="AD63" s="159">
        <f t="shared" si="39"/>
        <v>1</v>
      </c>
      <c r="AE63" s="159" t="str">
        <f t="shared" si="39"/>
        <v>-</v>
      </c>
      <c r="AF63" s="159" t="str">
        <f t="shared" si="39"/>
        <v>-</v>
      </c>
      <c r="AG63" s="159" t="str">
        <f t="shared" si="39"/>
        <v>-</v>
      </c>
      <c r="AH63" s="159" t="str">
        <f t="shared" si="39"/>
        <v>-</v>
      </c>
      <c r="AI63" s="159" t="str">
        <f t="shared" si="39"/>
        <v>-</v>
      </c>
      <c r="AJ63" s="159" t="str">
        <f t="shared" si="39"/>
        <v>-</v>
      </c>
      <c r="AK63" s="159" t="str">
        <f t="shared" si="39"/>
        <v>-</v>
      </c>
      <c r="AL63" s="159" t="str">
        <f t="shared" si="39"/>
        <v>-</v>
      </c>
      <c r="AM63" s="159" t="str">
        <f t="shared" si="39"/>
        <v>-</v>
      </c>
      <c r="AO63" s="151" t="str">
        <f t="shared" si="40"/>
        <v>-</v>
      </c>
      <c r="AP63" s="151" t="str">
        <f t="shared" si="40"/>
        <v>-</v>
      </c>
      <c r="AQ63" s="151" t="str">
        <f t="shared" si="40"/>
        <v>-</v>
      </c>
      <c r="AR63" s="151" t="str">
        <f t="shared" si="40"/>
        <v>-</v>
      </c>
      <c r="AS63" s="151" t="str">
        <f t="shared" si="40"/>
        <v>-</v>
      </c>
      <c r="AT63" s="151" t="str">
        <f t="shared" si="40"/>
        <v>-</v>
      </c>
      <c r="AU63" s="151" t="str">
        <f t="shared" si="40"/>
        <v>-</v>
      </c>
      <c r="AV63" s="151" t="str">
        <f t="shared" si="40"/>
        <v>-</v>
      </c>
      <c r="AW63" s="151" t="str">
        <f t="shared" si="40"/>
        <v>-</v>
      </c>
      <c r="AX63" s="151" t="str">
        <f t="shared" si="40"/>
        <v>-</v>
      </c>
      <c r="AY63" s="151" t="str">
        <f t="shared" si="40"/>
        <v>-</v>
      </c>
      <c r="AZ63" s="151" t="str">
        <f t="shared" si="40"/>
        <v>-</v>
      </c>
      <c r="BB63" s="151" t="str">
        <f t="shared" si="41"/>
        <v>-</v>
      </c>
      <c r="BC63" s="151" t="str">
        <f t="shared" si="41"/>
        <v>-</v>
      </c>
      <c r="BD63" s="151" t="str">
        <f t="shared" si="41"/>
        <v>-</v>
      </c>
      <c r="BE63" s="151" t="str">
        <f t="shared" si="41"/>
        <v>-</v>
      </c>
      <c r="BF63" s="151" t="str">
        <f t="shared" si="41"/>
        <v>-</v>
      </c>
      <c r="BG63" s="151" t="str">
        <f t="shared" si="41"/>
        <v>-</v>
      </c>
      <c r="BH63" s="151" t="str">
        <f t="shared" si="41"/>
        <v>-</v>
      </c>
      <c r="BI63" s="151" t="str">
        <f t="shared" si="41"/>
        <v>-</v>
      </c>
      <c r="BJ63" s="151" t="str">
        <f t="shared" si="41"/>
        <v>-</v>
      </c>
      <c r="BK63" s="151" t="str">
        <f t="shared" si="41"/>
        <v>-</v>
      </c>
      <c r="BL63" s="151" t="str">
        <f t="shared" si="41"/>
        <v>-</v>
      </c>
      <c r="BM63" s="151" t="str">
        <f t="shared" si="41"/>
        <v>-</v>
      </c>
      <c r="BO63" s="151" t="str">
        <f t="shared" si="42"/>
        <v>-</v>
      </c>
      <c r="BP63" s="151" t="str">
        <f t="shared" si="42"/>
        <v>-</v>
      </c>
      <c r="BQ63" s="151" t="str">
        <f t="shared" si="42"/>
        <v>-</v>
      </c>
      <c r="BR63" s="151" t="str">
        <f t="shared" si="42"/>
        <v>-</v>
      </c>
      <c r="BS63" s="151" t="str">
        <f t="shared" si="42"/>
        <v>-</v>
      </c>
      <c r="BT63" s="151" t="str">
        <f t="shared" si="42"/>
        <v>-</v>
      </c>
      <c r="BU63" s="151" t="str">
        <f t="shared" si="42"/>
        <v>-</v>
      </c>
      <c r="BV63" s="151" t="str">
        <f t="shared" si="42"/>
        <v>-</v>
      </c>
      <c r="BW63" s="151" t="str">
        <f t="shared" si="42"/>
        <v>-</v>
      </c>
      <c r="BX63" s="151" t="str">
        <f t="shared" si="42"/>
        <v>-</v>
      </c>
      <c r="BY63" s="151" t="str">
        <f t="shared" si="42"/>
        <v>-</v>
      </c>
      <c r="BZ63" s="151" t="str">
        <f t="shared" si="42"/>
        <v>-</v>
      </c>
      <c r="CB63" s="151"/>
      <c r="CC63" s="151"/>
      <c r="CD63" s="151">
        <v>1</v>
      </c>
      <c r="CE63" s="151"/>
      <c r="CF63" s="151"/>
      <c r="CG63" s="151"/>
      <c r="CH63" s="151"/>
      <c r="CI63" s="151"/>
      <c r="CJ63" s="151"/>
      <c r="CK63" s="151"/>
      <c r="CL63" s="151"/>
      <c r="CM63" s="151"/>
    </row>
    <row r="64" spans="1:91">
      <c r="A64" s="161" t="s">
        <v>400</v>
      </c>
      <c r="B64" s="135" t="s">
        <v>401</v>
      </c>
      <c r="C64" s="130">
        <v>8</v>
      </c>
      <c r="D64" s="130"/>
      <c r="E64" s="130">
        <v>8</v>
      </c>
      <c r="F64" s="130"/>
      <c r="G64" s="130"/>
      <c r="H64" s="150">
        <f t="shared" si="25"/>
        <v>59.259259259259252</v>
      </c>
      <c r="I64" s="135">
        <f t="shared" si="37"/>
        <v>81</v>
      </c>
      <c r="J64" s="135">
        <f t="shared" si="38"/>
        <v>48</v>
      </c>
      <c r="K64" s="135">
        <v>32</v>
      </c>
      <c r="L64" s="135"/>
      <c r="M64" s="135">
        <v>16</v>
      </c>
      <c r="N64" s="135">
        <v>33</v>
      </c>
      <c r="O64" s="135"/>
      <c r="P64" s="135"/>
      <c r="Q64" s="135"/>
      <c r="R64" s="135"/>
      <c r="S64" s="135"/>
      <c r="T64" s="135"/>
      <c r="U64" s="135"/>
      <c r="V64" s="135">
        <v>6</v>
      </c>
      <c r="W64" s="135"/>
      <c r="X64" s="135"/>
      <c r="Y64" s="135"/>
      <c r="Z64" s="135"/>
      <c r="AB64" s="159" t="str">
        <f t="shared" si="39"/>
        <v>-</v>
      </c>
      <c r="AC64" s="159" t="str">
        <f t="shared" si="39"/>
        <v>-</v>
      </c>
      <c r="AD64" s="159" t="str">
        <f t="shared" si="39"/>
        <v>-</v>
      </c>
      <c r="AE64" s="159" t="str">
        <f t="shared" si="39"/>
        <v>-</v>
      </c>
      <c r="AF64" s="159" t="str">
        <f t="shared" si="39"/>
        <v>-</v>
      </c>
      <c r="AG64" s="159" t="str">
        <f t="shared" si="39"/>
        <v>-</v>
      </c>
      <c r="AH64" s="159" t="str">
        <f t="shared" si="39"/>
        <v>-</v>
      </c>
      <c r="AI64" s="159">
        <f t="shared" si="39"/>
        <v>1</v>
      </c>
      <c r="AJ64" s="159" t="str">
        <f t="shared" si="39"/>
        <v>-</v>
      </c>
      <c r="AK64" s="159" t="str">
        <f t="shared" si="39"/>
        <v>-</v>
      </c>
      <c r="AL64" s="159" t="str">
        <f t="shared" si="39"/>
        <v>-</v>
      </c>
      <c r="AM64" s="159" t="str">
        <f t="shared" si="39"/>
        <v>-</v>
      </c>
      <c r="AO64" s="151" t="str">
        <f t="shared" si="40"/>
        <v>-</v>
      </c>
      <c r="AP64" s="151" t="str">
        <f t="shared" si="40"/>
        <v>-</v>
      </c>
      <c r="AQ64" s="151" t="str">
        <f t="shared" si="40"/>
        <v>-</v>
      </c>
      <c r="AR64" s="151" t="str">
        <f t="shared" si="40"/>
        <v>-</v>
      </c>
      <c r="AS64" s="151" t="str">
        <f t="shared" si="40"/>
        <v>-</v>
      </c>
      <c r="AT64" s="151" t="str">
        <f t="shared" si="40"/>
        <v>-</v>
      </c>
      <c r="AU64" s="151" t="str">
        <f t="shared" si="40"/>
        <v>-</v>
      </c>
      <c r="AV64" s="151" t="str">
        <f t="shared" si="40"/>
        <v>-</v>
      </c>
      <c r="AW64" s="151" t="str">
        <f t="shared" si="40"/>
        <v>-</v>
      </c>
      <c r="AX64" s="151" t="str">
        <f t="shared" si="40"/>
        <v>-</v>
      </c>
      <c r="AY64" s="151" t="str">
        <f t="shared" si="40"/>
        <v>-</v>
      </c>
      <c r="AZ64" s="151" t="str">
        <f t="shared" si="40"/>
        <v>-</v>
      </c>
      <c r="BB64" s="151" t="str">
        <f t="shared" si="41"/>
        <v>-</v>
      </c>
      <c r="BC64" s="151" t="str">
        <f t="shared" si="41"/>
        <v>-</v>
      </c>
      <c r="BD64" s="151" t="str">
        <f t="shared" si="41"/>
        <v>-</v>
      </c>
      <c r="BE64" s="151" t="str">
        <f t="shared" si="41"/>
        <v>-</v>
      </c>
      <c r="BF64" s="151" t="str">
        <f t="shared" si="41"/>
        <v>-</v>
      </c>
      <c r="BG64" s="151" t="str">
        <f t="shared" si="41"/>
        <v>-</v>
      </c>
      <c r="BH64" s="151" t="str">
        <f t="shared" si="41"/>
        <v>-</v>
      </c>
      <c r="BI64" s="151">
        <f t="shared" si="41"/>
        <v>1</v>
      </c>
      <c r="BJ64" s="151" t="str">
        <f t="shared" si="41"/>
        <v>-</v>
      </c>
      <c r="BK64" s="151" t="str">
        <f t="shared" si="41"/>
        <v>-</v>
      </c>
      <c r="BL64" s="151" t="str">
        <f t="shared" si="41"/>
        <v>-</v>
      </c>
      <c r="BM64" s="151" t="str">
        <f t="shared" si="41"/>
        <v>-</v>
      </c>
      <c r="BO64" s="151" t="str">
        <f t="shared" si="42"/>
        <v>-</v>
      </c>
      <c r="BP64" s="151" t="str">
        <f t="shared" si="42"/>
        <v>-</v>
      </c>
      <c r="BQ64" s="151" t="str">
        <f t="shared" si="42"/>
        <v>-</v>
      </c>
      <c r="BR64" s="151" t="str">
        <f t="shared" si="42"/>
        <v>-</v>
      </c>
      <c r="BS64" s="151" t="str">
        <f t="shared" si="42"/>
        <v>-</v>
      </c>
      <c r="BT64" s="151" t="str">
        <f t="shared" si="42"/>
        <v>-</v>
      </c>
      <c r="BU64" s="151" t="str">
        <f t="shared" si="42"/>
        <v>-</v>
      </c>
      <c r="BV64" s="151" t="str">
        <f t="shared" si="42"/>
        <v>-</v>
      </c>
      <c r="BW64" s="151" t="str">
        <f t="shared" si="42"/>
        <v>-</v>
      </c>
      <c r="BX64" s="151" t="str">
        <f t="shared" si="42"/>
        <v>-</v>
      </c>
      <c r="BY64" s="151" t="str">
        <f t="shared" si="42"/>
        <v>-</v>
      </c>
      <c r="BZ64" s="151" t="str">
        <f t="shared" si="42"/>
        <v>-</v>
      </c>
      <c r="CB64" s="151"/>
      <c r="CC64" s="151"/>
      <c r="CD64" s="151"/>
      <c r="CE64" s="151"/>
      <c r="CF64" s="151"/>
      <c r="CG64" s="151"/>
      <c r="CH64" s="151"/>
      <c r="CI64" s="151"/>
      <c r="CJ64" s="151"/>
      <c r="CK64" s="151"/>
      <c r="CL64" s="151"/>
      <c r="CM64" s="151"/>
    </row>
    <row r="65" spans="1:91">
      <c r="A65" s="167" t="s">
        <v>402</v>
      </c>
      <c r="B65" s="137" t="s">
        <v>403</v>
      </c>
      <c r="C65" s="137"/>
      <c r="D65" s="137"/>
      <c r="E65" s="137"/>
      <c r="F65" s="137"/>
      <c r="G65" s="137"/>
      <c r="H65" s="155">
        <f t="shared" si="25"/>
        <v>58.564814814814817</v>
      </c>
      <c r="I65" s="137">
        <f t="shared" ref="I65:Z65" si="43">SUM(I66:I73)</f>
        <v>864</v>
      </c>
      <c r="J65" s="137">
        <f t="shared" si="43"/>
        <v>506</v>
      </c>
      <c r="K65" s="137">
        <f t="shared" si="43"/>
        <v>280</v>
      </c>
      <c r="L65" s="137">
        <f t="shared" si="43"/>
        <v>90</v>
      </c>
      <c r="M65" s="137">
        <f t="shared" si="43"/>
        <v>136</v>
      </c>
      <c r="N65" s="137">
        <f t="shared" si="43"/>
        <v>358</v>
      </c>
      <c r="O65" s="137">
        <f t="shared" si="43"/>
        <v>0</v>
      </c>
      <c r="P65" s="137">
        <f t="shared" si="43"/>
        <v>0</v>
      </c>
      <c r="Q65" s="137">
        <f t="shared" si="43"/>
        <v>0</v>
      </c>
      <c r="R65" s="137">
        <f t="shared" si="43"/>
        <v>0</v>
      </c>
      <c r="S65" s="137">
        <f t="shared" si="43"/>
        <v>4</v>
      </c>
      <c r="T65" s="137">
        <f t="shared" si="43"/>
        <v>0</v>
      </c>
      <c r="U65" s="137">
        <f t="shared" si="43"/>
        <v>8</v>
      </c>
      <c r="V65" s="137">
        <f t="shared" si="43"/>
        <v>0</v>
      </c>
      <c r="W65" s="137">
        <f t="shared" si="43"/>
        <v>0</v>
      </c>
      <c r="X65" s="137">
        <f t="shared" si="43"/>
        <v>15</v>
      </c>
      <c r="Y65" s="137">
        <f t="shared" si="43"/>
        <v>8</v>
      </c>
      <c r="Z65" s="137">
        <f t="shared" si="43"/>
        <v>8</v>
      </c>
      <c r="AB65" s="156">
        <f t="shared" ref="AB65:AM65" si="44">SUM(AB66:AB73)</f>
        <v>0</v>
      </c>
      <c r="AC65" s="156">
        <f t="shared" si="44"/>
        <v>0</v>
      </c>
      <c r="AD65" s="156">
        <f t="shared" si="44"/>
        <v>0</v>
      </c>
      <c r="AE65" s="156">
        <f t="shared" si="44"/>
        <v>0</v>
      </c>
      <c r="AF65" s="156">
        <f t="shared" si="44"/>
        <v>0</v>
      </c>
      <c r="AG65" s="156">
        <f t="shared" si="44"/>
        <v>0</v>
      </c>
      <c r="AH65" s="156">
        <f t="shared" si="44"/>
        <v>0</v>
      </c>
      <c r="AI65" s="156">
        <f t="shared" si="44"/>
        <v>0</v>
      </c>
      <c r="AJ65" s="156">
        <f t="shared" si="44"/>
        <v>0</v>
      </c>
      <c r="AK65" s="156">
        <f t="shared" si="44"/>
        <v>2</v>
      </c>
      <c r="AL65" s="156">
        <f t="shared" si="44"/>
        <v>0</v>
      </c>
      <c r="AM65" s="156">
        <f t="shared" si="44"/>
        <v>1</v>
      </c>
      <c r="AO65" s="156">
        <f t="shared" ref="AO65:AZ65" si="45">SUM(AO66:AO73)</f>
        <v>0</v>
      </c>
      <c r="AP65" s="156">
        <f t="shared" si="45"/>
        <v>0</v>
      </c>
      <c r="AQ65" s="156">
        <f t="shared" si="45"/>
        <v>0</v>
      </c>
      <c r="AR65" s="156">
        <f t="shared" si="45"/>
        <v>0</v>
      </c>
      <c r="AS65" s="156">
        <f t="shared" si="45"/>
        <v>1</v>
      </c>
      <c r="AT65" s="156">
        <f t="shared" si="45"/>
        <v>0</v>
      </c>
      <c r="AU65" s="156">
        <f t="shared" si="45"/>
        <v>2</v>
      </c>
      <c r="AV65" s="156">
        <f t="shared" si="45"/>
        <v>0</v>
      </c>
      <c r="AW65" s="156">
        <f t="shared" si="45"/>
        <v>0</v>
      </c>
      <c r="AX65" s="156">
        <f t="shared" si="45"/>
        <v>0</v>
      </c>
      <c r="AY65" s="156">
        <f t="shared" si="45"/>
        <v>2</v>
      </c>
      <c r="AZ65" s="156">
        <f t="shared" si="45"/>
        <v>1</v>
      </c>
      <c r="BB65" s="156">
        <f t="shared" ref="BB65:BM65" si="46">SUM(BB66:BB73)</f>
        <v>0</v>
      </c>
      <c r="BC65" s="156">
        <f t="shared" si="46"/>
        <v>0</v>
      </c>
      <c r="BD65" s="156">
        <f t="shared" si="46"/>
        <v>0</v>
      </c>
      <c r="BE65" s="156">
        <f t="shared" si="46"/>
        <v>0</v>
      </c>
      <c r="BF65" s="156">
        <f t="shared" si="46"/>
        <v>0</v>
      </c>
      <c r="BG65" s="156">
        <f t="shared" si="46"/>
        <v>0</v>
      </c>
      <c r="BH65" s="156">
        <f t="shared" si="46"/>
        <v>1</v>
      </c>
      <c r="BI65" s="156">
        <f t="shared" si="46"/>
        <v>0</v>
      </c>
      <c r="BJ65" s="156">
        <f t="shared" si="46"/>
        <v>0</v>
      </c>
      <c r="BK65" s="156">
        <f t="shared" si="46"/>
        <v>1</v>
      </c>
      <c r="BL65" s="156">
        <f t="shared" si="46"/>
        <v>1</v>
      </c>
      <c r="BM65" s="156">
        <f t="shared" si="46"/>
        <v>1</v>
      </c>
      <c r="BO65" s="156">
        <f t="shared" ref="BO65:BZ65" si="47">SUM(BO66:BO73)</f>
        <v>0</v>
      </c>
      <c r="BP65" s="156">
        <f t="shared" si="47"/>
        <v>0</v>
      </c>
      <c r="BQ65" s="156">
        <f t="shared" si="47"/>
        <v>0</v>
      </c>
      <c r="BR65" s="156">
        <f t="shared" si="47"/>
        <v>0</v>
      </c>
      <c r="BS65" s="156">
        <f t="shared" si="47"/>
        <v>0</v>
      </c>
      <c r="BT65" s="156">
        <f t="shared" si="47"/>
        <v>0</v>
      </c>
      <c r="BU65" s="156">
        <f t="shared" si="47"/>
        <v>0</v>
      </c>
      <c r="BV65" s="156">
        <f t="shared" si="47"/>
        <v>0</v>
      </c>
      <c r="BW65" s="156">
        <f t="shared" si="47"/>
        <v>0</v>
      </c>
      <c r="BX65" s="156">
        <f t="shared" si="47"/>
        <v>1</v>
      </c>
      <c r="BY65" s="156">
        <f t="shared" si="47"/>
        <v>1</v>
      </c>
      <c r="BZ65" s="156">
        <f t="shared" si="47"/>
        <v>0</v>
      </c>
      <c r="CB65" s="156">
        <f t="shared" ref="CB65:CM65" si="48">SUM(CB66:CB73)</f>
        <v>0</v>
      </c>
      <c r="CC65" s="156">
        <f t="shared" si="48"/>
        <v>0</v>
      </c>
      <c r="CD65" s="156">
        <f t="shared" si="48"/>
        <v>0</v>
      </c>
      <c r="CE65" s="156">
        <f t="shared" si="48"/>
        <v>0</v>
      </c>
      <c r="CF65" s="156">
        <f t="shared" si="48"/>
        <v>0</v>
      </c>
      <c r="CG65" s="156">
        <f t="shared" si="48"/>
        <v>0</v>
      </c>
      <c r="CH65" s="156">
        <f t="shared" si="48"/>
        <v>0</v>
      </c>
      <c r="CI65" s="156">
        <f t="shared" si="48"/>
        <v>0</v>
      </c>
      <c r="CJ65" s="156">
        <f t="shared" si="48"/>
        <v>0</v>
      </c>
      <c r="CK65" s="156">
        <f t="shared" si="48"/>
        <v>0</v>
      </c>
      <c r="CL65" s="156">
        <f t="shared" si="48"/>
        <v>0</v>
      </c>
      <c r="CM65" s="156">
        <f t="shared" si="48"/>
        <v>1</v>
      </c>
    </row>
    <row r="66" spans="1:91">
      <c r="A66" s="161" t="s">
        <v>404</v>
      </c>
      <c r="B66" s="135" t="s">
        <v>374</v>
      </c>
      <c r="C66" s="130"/>
      <c r="D66" s="130">
        <v>7</v>
      </c>
      <c r="E66" s="130"/>
      <c r="F66" s="130"/>
      <c r="G66" s="168"/>
      <c r="H66" s="150">
        <f t="shared" si="25"/>
        <v>51.851851851851848</v>
      </c>
      <c r="I66" s="135">
        <f>J66+N66</f>
        <v>108</v>
      </c>
      <c r="J66" s="135">
        <f t="shared" ref="J66:J73" si="49">O66*O$6+P66*P$6+Q66*Q$6+R66*R$6+S66*S$6+T66*T$6+U66*U$6+V66*V$6+W66*W$6+X66*X$6+Y66*Y$6+Z66*Z$6</f>
        <v>56</v>
      </c>
      <c r="K66" s="135">
        <v>30</v>
      </c>
      <c r="L66" s="135">
        <v>12</v>
      </c>
      <c r="M66" s="135">
        <v>14</v>
      </c>
      <c r="N66" s="135">
        <v>52</v>
      </c>
      <c r="O66" s="135"/>
      <c r="P66" s="135"/>
      <c r="Q66" s="135"/>
      <c r="R66" s="135"/>
      <c r="S66" s="135"/>
      <c r="T66" s="135"/>
      <c r="U66" s="135">
        <v>4</v>
      </c>
      <c r="V66" s="135"/>
      <c r="W66" s="135"/>
      <c r="X66" s="135"/>
      <c r="Y66" s="135"/>
      <c r="Z66" s="135"/>
      <c r="AB66" s="159" t="str">
        <f t="shared" ref="AB66:AM73" si="50">IF(ISERROR(SEARCH(AB$7,$C66,1)),"-",IF(COUNTIF($C66,AB$7)=1,1,IF(ISERROR(SEARCH(CONCATENATE(AB$7,","),$C66,1)),IF(ISERROR(SEARCH(CONCATENATE(",",AB$7),$C66,1)),"-",1),1)))</f>
        <v>-</v>
      </c>
      <c r="AC66" s="159" t="str">
        <f t="shared" si="50"/>
        <v>-</v>
      </c>
      <c r="AD66" s="159" t="str">
        <f t="shared" si="50"/>
        <v>-</v>
      </c>
      <c r="AE66" s="159" t="str">
        <f t="shared" si="50"/>
        <v>-</v>
      </c>
      <c r="AF66" s="159" t="str">
        <f t="shared" si="50"/>
        <v>-</v>
      </c>
      <c r="AG66" s="159" t="str">
        <f t="shared" si="50"/>
        <v>-</v>
      </c>
      <c r="AH66" s="159" t="str">
        <f t="shared" si="50"/>
        <v>-</v>
      </c>
      <c r="AI66" s="159" t="str">
        <f t="shared" si="50"/>
        <v>-</v>
      </c>
      <c r="AJ66" s="159" t="str">
        <f t="shared" si="50"/>
        <v>-</v>
      </c>
      <c r="AK66" s="159" t="str">
        <f t="shared" si="50"/>
        <v>-</v>
      </c>
      <c r="AL66" s="159" t="str">
        <f t="shared" si="50"/>
        <v>-</v>
      </c>
      <c r="AM66" s="159" t="str">
        <f t="shared" si="50"/>
        <v>-</v>
      </c>
      <c r="AO66" s="151" t="str">
        <f t="shared" ref="AO66:AZ73" si="51">IF(ISERROR(SEARCH(AO$7,$D66,1)),"-",IF(COUNTIF($D66,AO$7)=1,1,IF(ISERROR(SEARCH(CONCATENATE(AO$7,","),$D66,1)),IF(ISERROR(SEARCH(CONCATENATE(",",AO$7),$D66,1)),"-",1),1)))</f>
        <v>-</v>
      </c>
      <c r="AP66" s="151" t="str">
        <f t="shared" si="51"/>
        <v>-</v>
      </c>
      <c r="AQ66" s="151" t="str">
        <f t="shared" si="51"/>
        <v>-</v>
      </c>
      <c r="AR66" s="151" t="str">
        <f t="shared" si="51"/>
        <v>-</v>
      </c>
      <c r="AS66" s="151" t="str">
        <f t="shared" si="51"/>
        <v>-</v>
      </c>
      <c r="AT66" s="151" t="str">
        <f t="shared" si="51"/>
        <v>-</v>
      </c>
      <c r="AU66" s="151">
        <f t="shared" si="51"/>
        <v>1</v>
      </c>
      <c r="AV66" s="151" t="str">
        <f t="shared" si="51"/>
        <v>-</v>
      </c>
      <c r="AW66" s="151" t="str">
        <f t="shared" si="51"/>
        <v>-</v>
      </c>
      <c r="AX66" s="151" t="str">
        <f t="shared" si="51"/>
        <v>-</v>
      </c>
      <c r="AY66" s="151" t="str">
        <f t="shared" si="51"/>
        <v>-</v>
      </c>
      <c r="AZ66" s="151" t="str">
        <f t="shared" si="51"/>
        <v>-</v>
      </c>
      <c r="BB66" s="151" t="str">
        <f t="shared" ref="BB66:BM73" si="52">IF(ISERROR(SEARCH(BB$7,$E66,1)),"-",IF(COUNTIF($E66,BB$7)=1,1,IF(ISERROR(SEARCH(CONCATENATE(BB$7,","),$E66,1)),IF(ISERROR(SEARCH(CONCATENATE(",",BB$7),$E66,1)),"-",1),1)))</f>
        <v>-</v>
      </c>
      <c r="BC66" s="151" t="str">
        <f t="shared" si="52"/>
        <v>-</v>
      </c>
      <c r="BD66" s="151" t="str">
        <f t="shared" si="52"/>
        <v>-</v>
      </c>
      <c r="BE66" s="151" t="str">
        <f t="shared" si="52"/>
        <v>-</v>
      </c>
      <c r="BF66" s="151" t="str">
        <f t="shared" si="52"/>
        <v>-</v>
      </c>
      <c r="BG66" s="151" t="str">
        <f t="shared" si="52"/>
        <v>-</v>
      </c>
      <c r="BH66" s="151" t="str">
        <f t="shared" si="52"/>
        <v>-</v>
      </c>
      <c r="BI66" s="151" t="str">
        <f t="shared" si="52"/>
        <v>-</v>
      </c>
      <c r="BJ66" s="151" t="str">
        <f t="shared" si="52"/>
        <v>-</v>
      </c>
      <c r="BK66" s="151" t="str">
        <f t="shared" si="52"/>
        <v>-</v>
      </c>
      <c r="BL66" s="151" t="str">
        <f t="shared" si="52"/>
        <v>-</v>
      </c>
      <c r="BM66" s="151" t="str">
        <f t="shared" si="52"/>
        <v>-</v>
      </c>
      <c r="BO66" s="151" t="str">
        <f t="shared" ref="BO66:BZ73" si="53">IF(ISERROR(SEARCH(BO$7,$F66,1)),"-",IF(COUNTIF($F66,BO$7)=1,1,IF(ISERROR(SEARCH(CONCATENATE(BO$7,","),$F66,1)),IF(ISERROR(SEARCH(CONCATENATE(",",BO$7),$F66,1)),"-",1),1)))</f>
        <v>-</v>
      </c>
      <c r="BP66" s="151" t="str">
        <f t="shared" si="53"/>
        <v>-</v>
      </c>
      <c r="BQ66" s="151" t="str">
        <f t="shared" si="53"/>
        <v>-</v>
      </c>
      <c r="BR66" s="151" t="str">
        <f t="shared" si="53"/>
        <v>-</v>
      </c>
      <c r="BS66" s="151" t="str">
        <f t="shared" si="53"/>
        <v>-</v>
      </c>
      <c r="BT66" s="151" t="str">
        <f t="shared" si="53"/>
        <v>-</v>
      </c>
      <c r="BU66" s="151" t="str">
        <f t="shared" si="53"/>
        <v>-</v>
      </c>
      <c r="BV66" s="151" t="str">
        <f t="shared" si="53"/>
        <v>-</v>
      </c>
      <c r="BW66" s="151" t="str">
        <f t="shared" si="53"/>
        <v>-</v>
      </c>
      <c r="BX66" s="151" t="str">
        <f t="shared" si="53"/>
        <v>-</v>
      </c>
      <c r="BY66" s="151" t="str">
        <f t="shared" si="53"/>
        <v>-</v>
      </c>
      <c r="BZ66" s="151" t="str">
        <f t="shared" si="53"/>
        <v>-</v>
      </c>
      <c r="CB66" s="151"/>
      <c r="CC66" s="151"/>
      <c r="CD66" s="151"/>
      <c r="CE66" s="151"/>
      <c r="CF66" s="151"/>
      <c r="CG66" s="151"/>
      <c r="CH66" s="151"/>
      <c r="CI66" s="151"/>
      <c r="CJ66" s="151"/>
      <c r="CK66" s="151"/>
      <c r="CL66" s="151"/>
      <c r="CM66" s="151"/>
    </row>
    <row r="67" spans="1:91">
      <c r="A67" s="161" t="s">
        <v>405</v>
      </c>
      <c r="B67" s="135" t="s">
        <v>406</v>
      </c>
      <c r="C67" s="130"/>
      <c r="D67" s="130">
        <v>5</v>
      </c>
      <c r="E67" s="130"/>
      <c r="F67" s="130"/>
      <c r="G67" s="168"/>
      <c r="H67" s="150">
        <f t="shared" si="25"/>
        <v>59.259259259259252</v>
      </c>
      <c r="I67" s="135">
        <f>J67+N67</f>
        <v>54</v>
      </c>
      <c r="J67" s="135">
        <f t="shared" si="49"/>
        <v>32</v>
      </c>
      <c r="K67" s="135"/>
      <c r="L67" s="135">
        <v>32</v>
      </c>
      <c r="M67" s="135"/>
      <c r="N67" s="135">
        <v>22</v>
      </c>
      <c r="O67" s="135"/>
      <c r="P67" s="135"/>
      <c r="Q67" s="135"/>
      <c r="R67" s="135"/>
      <c r="S67" s="135">
        <v>4</v>
      </c>
      <c r="T67" s="135"/>
      <c r="U67" s="135"/>
      <c r="V67" s="135"/>
      <c r="W67" s="135"/>
      <c r="X67" s="135"/>
      <c r="Y67" s="135"/>
      <c r="Z67" s="135"/>
      <c r="AB67" s="159" t="str">
        <f t="shared" si="50"/>
        <v>-</v>
      </c>
      <c r="AC67" s="159" t="str">
        <f t="shared" si="50"/>
        <v>-</v>
      </c>
      <c r="AD67" s="159" t="str">
        <f t="shared" si="50"/>
        <v>-</v>
      </c>
      <c r="AE67" s="159" t="str">
        <f t="shared" si="50"/>
        <v>-</v>
      </c>
      <c r="AF67" s="159" t="str">
        <f t="shared" si="50"/>
        <v>-</v>
      </c>
      <c r="AG67" s="159" t="str">
        <f t="shared" si="50"/>
        <v>-</v>
      </c>
      <c r="AH67" s="159" t="str">
        <f t="shared" si="50"/>
        <v>-</v>
      </c>
      <c r="AI67" s="159" t="str">
        <f t="shared" si="50"/>
        <v>-</v>
      </c>
      <c r="AJ67" s="159" t="str">
        <f t="shared" si="50"/>
        <v>-</v>
      </c>
      <c r="AK67" s="159" t="str">
        <f t="shared" si="50"/>
        <v>-</v>
      </c>
      <c r="AL67" s="159" t="str">
        <f t="shared" si="50"/>
        <v>-</v>
      </c>
      <c r="AM67" s="159" t="str">
        <f t="shared" si="50"/>
        <v>-</v>
      </c>
      <c r="AO67" s="151" t="str">
        <f t="shared" si="51"/>
        <v>-</v>
      </c>
      <c r="AP67" s="151" t="str">
        <f t="shared" si="51"/>
        <v>-</v>
      </c>
      <c r="AQ67" s="151" t="str">
        <f t="shared" si="51"/>
        <v>-</v>
      </c>
      <c r="AR67" s="151" t="str">
        <f t="shared" si="51"/>
        <v>-</v>
      </c>
      <c r="AS67" s="151">
        <f t="shared" si="51"/>
        <v>1</v>
      </c>
      <c r="AT67" s="151" t="str">
        <f t="shared" si="51"/>
        <v>-</v>
      </c>
      <c r="AU67" s="151" t="str">
        <f t="shared" si="51"/>
        <v>-</v>
      </c>
      <c r="AV67" s="151" t="str">
        <f t="shared" si="51"/>
        <v>-</v>
      </c>
      <c r="AW67" s="151" t="str">
        <f t="shared" si="51"/>
        <v>-</v>
      </c>
      <c r="AX67" s="151" t="str">
        <f t="shared" si="51"/>
        <v>-</v>
      </c>
      <c r="AY67" s="151" t="str">
        <f t="shared" si="51"/>
        <v>-</v>
      </c>
      <c r="AZ67" s="151" t="str">
        <f t="shared" si="51"/>
        <v>-</v>
      </c>
      <c r="BB67" s="151" t="str">
        <f t="shared" si="52"/>
        <v>-</v>
      </c>
      <c r="BC67" s="151" t="str">
        <f t="shared" si="52"/>
        <v>-</v>
      </c>
      <c r="BD67" s="151" t="str">
        <f t="shared" si="52"/>
        <v>-</v>
      </c>
      <c r="BE67" s="151" t="str">
        <f t="shared" si="52"/>
        <v>-</v>
      </c>
      <c r="BF67" s="151" t="str">
        <f t="shared" si="52"/>
        <v>-</v>
      </c>
      <c r="BG67" s="151" t="str">
        <f t="shared" si="52"/>
        <v>-</v>
      </c>
      <c r="BH67" s="151" t="str">
        <f t="shared" si="52"/>
        <v>-</v>
      </c>
      <c r="BI67" s="151" t="str">
        <f t="shared" si="52"/>
        <v>-</v>
      </c>
      <c r="BJ67" s="151" t="str">
        <f t="shared" si="52"/>
        <v>-</v>
      </c>
      <c r="BK67" s="151" t="str">
        <f t="shared" si="52"/>
        <v>-</v>
      </c>
      <c r="BL67" s="151" t="str">
        <f t="shared" si="52"/>
        <v>-</v>
      </c>
      <c r="BM67" s="151" t="str">
        <f t="shared" si="52"/>
        <v>-</v>
      </c>
      <c r="BO67" s="151" t="str">
        <f t="shared" si="53"/>
        <v>-</v>
      </c>
      <c r="BP67" s="151" t="str">
        <f t="shared" si="53"/>
        <v>-</v>
      </c>
      <c r="BQ67" s="151" t="str">
        <f t="shared" si="53"/>
        <v>-</v>
      </c>
      <c r="BR67" s="151" t="str">
        <f t="shared" si="53"/>
        <v>-</v>
      </c>
      <c r="BS67" s="151" t="str">
        <f t="shared" si="53"/>
        <v>-</v>
      </c>
      <c r="BT67" s="151" t="str">
        <f t="shared" si="53"/>
        <v>-</v>
      </c>
      <c r="BU67" s="151" t="str">
        <f t="shared" si="53"/>
        <v>-</v>
      </c>
      <c r="BV67" s="151" t="str">
        <f t="shared" si="53"/>
        <v>-</v>
      </c>
      <c r="BW67" s="151" t="str">
        <f t="shared" si="53"/>
        <v>-</v>
      </c>
      <c r="BX67" s="151" t="str">
        <f t="shared" si="53"/>
        <v>-</v>
      </c>
      <c r="BY67" s="151" t="str">
        <f t="shared" si="53"/>
        <v>-</v>
      </c>
      <c r="BZ67" s="151" t="str">
        <f t="shared" si="53"/>
        <v>-</v>
      </c>
      <c r="CB67" s="151"/>
      <c r="CC67" s="151"/>
      <c r="CD67" s="151"/>
      <c r="CE67" s="151"/>
      <c r="CF67" s="151"/>
      <c r="CG67" s="151"/>
      <c r="CH67" s="151"/>
      <c r="CI67" s="151"/>
      <c r="CJ67" s="151"/>
      <c r="CK67" s="151"/>
      <c r="CL67" s="151"/>
      <c r="CM67" s="151"/>
    </row>
    <row r="68" spans="1:91">
      <c r="A68" s="161" t="s">
        <v>407</v>
      </c>
      <c r="B68" s="160" t="s">
        <v>408</v>
      </c>
      <c r="C68" s="130"/>
      <c r="D68" s="130"/>
      <c r="E68" s="130"/>
      <c r="F68" s="130"/>
      <c r="G68" s="130"/>
      <c r="H68" s="150"/>
      <c r="I68" s="135"/>
      <c r="J68" s="135">
        <f t="shared" si="49"/>
        <v>0</v>
      </c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B68" s="159" t="str">
        <f t="shared" si="50"/>
        <v>-</v>
      </c>
      <c r="AC68" s="159" t="str">
        <f t="shared" si="50"/>
        <v>-</v>
      </c>
      <c r="AD68" s="159" t="str">
        <f t="shared" si="50"/>
        <v>-</v>
      </c>
      <c r="AE68" s="159" t="str">
        <f t="shared" si="50"/>
        <v>-</v>
      </c>
      <c r="AF68" s="159" t="str">
        <f t="shared" si="50"/>
        <v>-</v>
      </c>
      <c r="AG68" s="159" t="str">
        <f t="shared" si="50"/>
        <v>-</v>
      </c>
      <c r="AH68" s="159" t="str">
        <f t="shared" si="50"/>
        <v>-</v>
      </c>
      <c r="AI68" s="159" t="str">
        <f t="shared" si="50"/>
        <v>-</v>
      </c>
      <c r="AJ68" s="159" t="str">
        <f t="shared" si="50"/>
        <v>-</v>
      </c>
      <c r="AK68" s="159" t="str">
        <f t="shared" si="50"/>
        <v>-</v>
      </c>
      <c r="AL68" s="159" t="str">
        <f t="shared" si="50"/>
        <v>-</v>
      </c>
      <c r="AM68" s="159" t="str">
        <f t="shared" si="50"/>
        <v>-</v>
      </c>
      <c r="AO68" s="151" t="str">
        <f t="shared" si="51"/>
        <v>-</v>
      </c>
      <c r="AP68" s="151" t="str">
        <f t="shared" si="51"/>
        <v>-</v>
      </c>
      <c r="AQ68" s="151" t="str">
        <f t="shared" si="51"/>
        <v>-</v>
      </c>
      <c r="AR68" s="151" t="str">
        <f t="shared" si="51"/>
        <v>-</v>
      </c>
      <c r="AS68" s="151" t="str">
        <f t="shared" si="51"/>
        <v>-</v>
      </c>
      <c r="AT68" s="151" t="str">
        <f t="shared" si="51"/>
        <v>-</v>
      </c>
      <c r="AU68" s="151" t="str">
        <f t="shared" si="51"/>
        <v>-</v>
      </c>
      <c r="AV68" s="151" t="str">
        <f t="shared" si="51"/>
        <v>-</v>
      </c>
      <c r="AW68" s="151" t="str">
        <f t="shared" si="51"/>
        <v>-</v>
      </c>
      <c r="AX68" s="151" t="str">
        <f t="shared" si="51"/>
        <v>-</v>
      </c>
      <c r="AY68" s="151" t="str">
        <f t="shared" si="51"/>
        <v>-</v>
      </c>
      <c r="AZ68" s="151" t="str">
        <f t="shared" si="51"/>
        <v>-</v>
      </c>
      <c r="BB68" s="151" t="str">
        <f t="shared" si="52"/>
        <v>-</v>
      </c>
      <c r="BC68" s="151" t="str">
        <f t="shared" si="52"/>
        <v>-</v>
      </c>
      <c r="BD68" s="151" t="str">
        <f t="shared" si="52"/>
        <v>-</v>
      </c>
      <c r="BE68" s="151" t="str">
        <f t="shared" si="52"/>
        <v>-</v>
      </c>
      <c r="BF68" s="151" t="str">
        <f t="shared" si="52"/>
        <v>-</v>
      </c>
      <c r="BG68" s="151" t="str">
        <f t="shared" si="52"/>
        <v>-</v>
      </c>
      <c r="BH68" s="151" t="str">
        <f t="shared" si="52"/>
        <v>-</v>
      </c>
      <c r="BI68" s="151" t="str">
        <f t="shared" si="52"/>
        <v>-</v>
      </c>
      <c r="BJ68" s="151" t="str">
        <f t="shared" si="52"/>
        <v>-</v>
      </c>
      <c r="BK68" s="151" t="str">
        <f t="shared" si="52"/>
        <v>-</v>
      </c>
      <c r="BL68" s="151" t="str">
        <f t="shared" si="52"/>
        <v>-</v>
      </c>
      <c r="BM68" s="151" t="str">
        <f t="shared" si="52"/>
        <v>-</v>
      </c>
      <c r="BO68" s="151" t="str">
        <f t="shared" si="53"/>
        <v>-</v>
      </c>
      <c r="BP68" s="151" t="str">
        <f t="shared" si="53"/>
        <v>-</v>
      </c>
      <c r="BQ68" s="151" t="str">
        <f t="shared" si="53"/>
        <v>-</v>
      </c>
      <c r="BR68" s="151" t="str">
        <f t="shared" si="53"/>
        <v>-</v>
      </c>
      <c r="BS68" s="151" t="str">
        <f t="shared" si="53"/>
        <v>-</v>
      </c>
      <c r="BT68" s="151" t="str">
        <f t="shared" si="53"/>
        <v>-</v>
      </c>
      <c r="BU68" s="151" t="str">
        <f t="shared" si="53"/>
        <v>-</v>
      </c>
      <c r="BV68" s="151" t="str">
        <f t="shared" si="53"/>
        <v>-</v>
      </c>
      <c r="BW68" s="151" t="str">
        <f t="shared" si="53"/>
        <v>-</v>
      </c>
      <c r="BX68" s="151" t="str">
        <f t="shared" si="53"/>
        <v>-</v>
      </c>
      <c r="BY68" s="151" t="str">
        <f t="shared" si="53"/>
        <v>-</v>
      </c>
      <c r="BZ68" s="151" t="str">
        <f t="shared" si="53"/>
        <v>-</v>
      </c>
      <c r="CB68" s="151"/>
      <c r="CC68" s="151"/>
      <c r="CD68" s="151"/>
      <c r="CE68" s="151"/>
      <c r="CF68" s="151"/>
      <c r="CG68" s="151"/>
      <c r="CH68" s="151"/>
      <c r="CI68" s="151"/>
      <c r="CJ68" s="151"/>
      <c r="CK68" s="151"/>
      <c r="CL68" s="151"/>
      <c r="CM68" s="151"/>
    </row>
    <row r="69" spans="1:91">
      <c r="A69" s="161"/>
      <c r="B69" s="135" t="s">
        <v>409</v>
      </c>
      <c r="C69" s="130">
        <v>10</v>
      </c>
      <c r="D69" s="130">
        <v>11</v>
      </c>
      <c r="E69" s="130">
        <v>11</v>
      </c>
      <c r="F69" s="130">
        <v>10</v>
      </c>
      <c r="G69" s="165"/>
      <c r="H69" s="150">
        <f t="shared" ref="H69:H75" si="54">J69/I69*100</f>
        <v>62.962962962962962</v>
      </c>
      <c r="I69" s="135">
        <f>J69+N69</f>
        <v>162</v>
      </c>
      <c r="J69" s="135">
        <f t="shared" si="49"/>
        <v>102</v>
      </c>
      <c r="K69" s="135">
        <v>60</v>
      </c>
      <c r="L69" s="135">
        <v>16</v>
      </c>
      <c r="M69" s="135">
        <v>26</v>
      </c>
      <c r="N69" s="135">
        <v>60</v>
      </c>
      <c r="O69" s="135"/>
      <c r="P69" s="135"/>
      <c r="Q69" s="135"/>
      <c r="R69" s="135"/>
      <c r="S69" s="135"/>
      <c r="T69" s="135"/>
      <c r="U69" s="135"/>
      <c r="V69" s="135"/>
      <c r="W69" s="135"/>
      <c r="X69" s="135">
        <v>5</v>
      </c>
      <c r="Y69" s="135">
        <v>4</v>
      </c>
      <c r="Z69" s="135"/>
      <c r="AB69" s="159" t="str">
        <f t="shared" si="50"/>
        <v>-</v>
      </c>
      <c r="AC69" s="159" t="str">
        <f t="shared" si="50"/>
        <v>-</v>
      </c>
      <c r="AD69" s="159" t="str">
        <f t="shared" si="50"/>
        <v>-</v>
      </c>
      <c r="AE69" s="159" t="str">
        <f t="shared" si="50"/>
        <v>-</v>
      </c>
      <c r="AF69" s="159" t="str">
        <f t="shared" si="50"/>
        <v>-</v>
      </c>
      <c r="AG69" s="159" t="str">
        <f t="shared" si="50"/>
        <v>-</v>
      </c>
      <c r="AH69" s="159" t="str">
        <f t="shared" si="50"/>
        <v>-</v>
      </c>
      <c r="AI69" s="159" t="str">
        <f t="shared" si="50"/>
        <v>-</v>
      </c>
      <c r="AJ69" s="159" t="str">
        <f t="shared" si="50"/>
        <v>-</v>
      </c>
      <c r="AK69" s="159">
        <f t="shared" si="50"/>
        <v>1</v>
      </c>
      <c r="AL69" s="159" t="str">
        <f t="shared" si="50"/>
        <v>-</v>
      </c>
      <c r="AM69" s="159" t="str">
        <f t="shared" si="50"/>
        <v>-</v>
      </c>
      <c r="AO69" s="151" t="str">
        <f t="shared" si="51"/>
        <v>-</v>
      </c>
      <c r="AP69" s="151" t="str">
        <f t="shared" si="51"/>
        <v>-</v>
      </c>
      <c r="AQ69" s="151" t="str">
        <f t="shared" si="51"/>
        <v>-</v>
      </c>
      <c r="AR69" s="151" t="str">
        <f t="shared" si="51"/>
        <v>-</v>
      </c>
      <c r="AS69" s="151" t="str">
        <f t="shared" si="51"/>
        <v>-</v>
      </c>
      <c r="AT69" s="151" t="str">
        <f t="shared" si="51"/>
        <v>-</v>
      </c>
      <c r="AU69" s="151" t="str">
        <f t="shared" si="51"/>
        <v>-</v>
      </c>
      <c r="AV69" s="151" t="str">
        <f t="shared" si="51"/>
        <v>-</v>
      </c>
      <c r="AW69" s="151" t="str">
        <f t="shared" si="51"/>
        <v>-</v>
      </c>
      <c r="AX69" s="151" t="str">
        <f t="shared" si="51"/>
        <v>-</v>
      </c>
      <c r="AY69" s="151">
        <f t="shared" si="51"/>
        <v>1</v>
      </c>
      <c r="AZ69" s="151" t="str">
        <f t="shared" si="51"/>
        <v>-</v>
      </c>
      <c r="BB69" s="151" t="str">
        <f t="shared" si="52"/>
        <v>-</v>
      </c>
      <c r="BC69" s="151" t="str">
        <f t="shared" si="52"/>
        <v>-</v>
      </c>
      <c r="BD69" s="151" t="str">
        <f t="shared" si="52"/>
        <v>-</v>
      </c>
      <c r="BE69" s="151" t="str">
        <f t="shared" si="52"/>
        <v>-</v>
      </c>
      <c r="BF69" s="151" t="str">
        <f t="shared" si="52"/>
        <v>-</v>
      </c>
      <c r="BG69" s="151" t="str">
        <f t="shared" si="52"/>
        <v>-</v>
      </c>
      <c r="BH69" s="151" t="str">
        <f t="shared" si="52"/>
        <v>-</v>
      </c>
      <c r="BI69" s="151" t="str">
        <f t="shared" si="52"/>
        <v>-</v>
      </c>
      <c r="BJ69" s="151" t="str">
        <f t="shared" si="52"/>
        <v>-</v>
      </c>
      <c r="BK69" s="151" t="str">
        <f t="shared" si="52"/>
        <v>-</v>
      </c>
      <c r="BL69" s="151">
        <f t="shared" si="52"/>
        <v>1</v>
      </c>
      <c r="BM69" s="151" t="str">
        <f t="shared" si="52"/>
        <v>-</v>
      </c>
      <c r="BO69" s="151" t="str">
        <f t="shared" si="53"/>
        <v>-</v>
      </c>
      <c r="BP69" s="151" t="str">
        <f t="shared" si="53"/>
        <v>-</v>
      </c>
      <c r="BQ69" s="151" t="str">
        <f t="shared" si="53"/>
        <v>-</v>
      </c>
      <c r="BR69" s="151" t="str">
        <f t="shared" si="53"/>
        <v>-</v>
      </c>
      <c r="BS69" s="151" t="str">
        <f t="shared" si="53"/>
        <v>-</v>
      </c>
      <c r="BT69" s="151" t="str">
        <f t="shared" si="53"/>
        <v>-</v>
      </c>
      <c r="BU69" s="151" t="str">
        <f t="shared" si="53"/>
        <v>-</v>
      </c>
      <c r="BV69" s="151" t="str">
        <f t="shared" si="53"/>
        <v>-</v>
      </c>
      <c r="BW69" s="151" t="str">
        <f t="shared" si="53"/>
        <v>-</v>
      </c>
      <c r="BX69" s="151">
        <f t="shared" si="53"/>
        <v>1</v>
      </c>
      <c r="BY69" s="151" t="str">
        <f t="shared" si="53"/>
        <v>-</v>
      </c>
      <c r="BZ69" s="151" t="str">
        <f t="shared" si="53"/>
        <v>-</v>
      </c>
      <c r="CB69" s="151"/>
      <c r="CC69" s="151"/>
      <c r="CD69" s="151"/>
      <c r="CE69" s="151"/>
      <c r="CF69" s="151"/>
      <c r="CG69" s="151"/>
      <c r="CH69" s="151"/>
      <c r="CI69" s="151"/>
      <c r="CJ69" s="151"/>
      <c r="CK69" s="151"/>
      <c r="CL69" s="151"/>
      <c r="CM69" s="151"/>
    </row>
    <row r="70" spans="1:91">
      <c r="A70" s="161"/>
      <c r="B70" s="135" t="s">
        <v>410</v>
      </c>
      <c r="C70" s="130"/>
      <c r="D70" s="130">
        <v>12</v>
      </c>
      <c r="E70" s="130"/>
      <c r="F70" s="165"/>
      <c r="G70" s="161" t="s">
        <v>411</v>
      </c>
      <c r="H70" s="150">
        <f t="shared" si="54"/>
        <v>61.111111111111114</v>
      </c>
      <c r="I70" s="135">
        <f>J70+N70</f>
        <v>54</v>
      </c>
      <c r="J70" s="135">
        <f t="shared" si="49"/>
        <v>33</v>
      </c>
      <c r="K70" s="135">
        <v>23</v>
      </c>
      <c r="L70" s="135"/>
      <c r="M70" s="135">
        <v>10</v>
      </c>
      <c r="N70" s="135">
        <v>21</v>
      </c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>
        <v>3</v>
      </c>
      <c r="AB70" s="159" t="str">
        <f t="shared" si="50"/>
        <v>-</v>
      </c>
      <c r="AC70" s="159" t="str">
        <f t="shared" si="50"/>
        <v>-</v>
      </c>
      <c r="AD70" s="159" t="str">
        <f t="shared" si="50"/>
        <v>-</v>
      </c>
      <c r="AE70" s="159" t="str">
        <f t="shared" si="50"/>
        <v>-</v>
      </c>
      <c r="AF70" s="159" t="str">
        <f t="shared" si="50"/>
        <v>-</v>
      </c>
      <c r="AG70" s="159" t="str">
        <f t="shared" si="50"/>
        <v>-</v>
      </c>
      <c r="AH70" s="159" t="str">
        <f t="shared" si="50"/>
        <v>-</v>
      </c>
      <c r="AI70" s="159" t="str">
        <f t="shared" si="50"/>
        <v>-</v>
      </c>
      <c r="AJ70" s="159" t="str">
        <f t="shared" si="50"/>
        <v>-</v>
      </c>
      <c r="AK70" s="159" t="str">
        <f t="shared" si="50"/>
        <v>-</v>
      </c>
      <c r="AL70" s="159" t="str">
        <f t="shared" si="50"/>
        <v>-</v>
      </c>
      <c r="AM70" s="159" t="str">
        <f t="shared" si="50"/>
        <v>-</v>
      </c>
      <c r="AO70" s="151" t="str">
        <f t="shared" si="51"/>
        <v>-</v>
      </c>
      <c r="AP70" s="151" t="str">
        <f t="shared" si="51"/>
        <v>-</v>
      </c>
      <c r="AQ70" s="151" t="str">
        <f t="shared" si="51"/>
        <v>-</v>
      </c>
      <c r="AR70" s="151" t="str">
        <f t="shared" si="51"/>
        <v>-</v>
      </c>
      <c r="AS70" s="151" t="str">
        <f t="shared" si="51"/>
        <v>-</v>
      </c>
      <c r="AT70" s="151" t="str">
        <f t="shared" si="51"/>
        <v>-</v>
      </c>
      <c r="AU70" s="151" t="str">
        <f t="shared" si="51"/>
        <v>-</v>
      </c>
      <c r="AV70" s="151" t="str">
        <f t="shared" si="51"/>
        <v>-</v>
      </c>
      <c r="AW70" s="151" t="str">
        <f t="shared" si="51"/>
        <v>-</v>
      </c>
      <c r="AX70" s="151" t="str">
        <f t="shared" si="51"/>
        <v>-</v>
      </c>
      <c r="AY70" s="151" t="str">
        <f t="shared" si="51"/>
        <v>-</v>
      </c>
      <c r="AZ70" s="151">
        <f t="shared" si="51"/>
        <v>1</v>
      </c>
      <c r="BB70" s="151" t="str">
        <f t="shared" si="52"/>
        <v>-</v>
      </c>
      <c r="BC70" s="151" t="str">
        <f t="shared" si="52"/>
        <v>-</v>
      </c>
      <c r="BD70" s="151" t="str">
        <f t="shared" si="52"/>
        <v>-</v>
      </c>
      <c r="BE70" s="151" t="str">
        <f t="shared" si="52"/>
        <v>-</v>
      </c>
      <c r="BF70" s="151" t="str">
        <f t="shared" si="52"/>
        <v>-</v>
      </c>
      <c r="BG70" s="151" t="str">
        <f t="shared" si="52"/>
        <v>-</v>
      </c>
      <c r="BH70" s="151" t="str">
        <f t="shared" si="52"/>
        <v>-</v>
      </c>
      <c r="BI70" s="151" t="str">
        <f t="shared" si="52"/>
        <v>-</v>
      </c>
      <c r="BJ70" s="151" t="str">
        <f t="shared" si="52"/>
        <v>-</v>
      </c>
      <c r="BK70" s="151" t="str">
        <f t="shared" si="52"/>
        <v>-</v>
      </c>
      <c r="BL70" s="151" t="str">
        <f t="shared" si="52"/>
        <v>-</v>
      </c>
      <c r="BM70" s="151" t="str">
        <f t="shared" si="52"/>
        <v>-</v>
      </c>
      <c r="BO70" s="151" t="str">
        <f t="shared" si="53"/>
        <v>-</v>
      </c>
      <c r="BP70" s="151" t="str">
        <f t="shared" si="53"/>
        <v>-</v>
      </c>
      <c r="BQ70" s="151" t="str">
        <f t="shared" si="53"/>
        <v>-</v>
      </c>
      <c r="BR70" s="151" t="str">
        <f t="shared" si="53"/>
        <v>-</v>
      </c>
      <c r="BS70" s="151" t="str">
        <f t="shared" si="53"/>
        <v>-</v>
      </c>
      <c r="BT70" s="151" t="str">
        <f t="shared" si="53"/>
        <v>-</v>
      </c>
      <c r="BU70" s="151" t="str">
        <f t="shared" si="53"/>
        <v>-</v>
      </c>
      <c r="BV70" s="151" t="str">
        <f t="shared" si="53"/>
        <v>-</v>
      </c>
      <c r="BW70" s="151" t="str">
        <f t="shared" si="53"/>
        <v>-</v>
      </c>
      <c r="BX70" s="151" t="str">
        <f t="shared" si="53"/>
        <v>-</v>
      </c>
      <c r="BY70" s="151" t="str">
        <f t="shared" si="53"/>
        <v>-</v>
      </c>
      <c r="BZ70" s="151" t="str">
        <f t="shared" si="53"/>
        <v>-</v>
      </c>
      <c r="CB70" s="151"/>
      <c r="CC70" s="151"/>
      <c r="CD70" s="151"/>
      <c r="CE70" s="151"/>
      <c r="CF70" s="151"/>
      <c r="CG70" s="151"/>
      <c r="CH70" s="151"/>
      <c r="CI70" s="151"/>
      <c r="CJ70" s="151"/>
      <c r="CK70" s="151"/>
      <c r="CL70" s="151"/>
      <c r="CM70" s="151">
        <v>1</v>
      </c>
    </row>
    <row r="71" spans="1:91">
      <c r="A71" s="161"/>
      <c r="B71" s="135" t="s">
        <v>412</v>
      </c>
      <c r="C71" s="130">
        <v>12</v>
      </c>
      <c r="D71" s="130">
        <v>11</v>
      </c>
      <c r="E71" s="130">
        <v>12</v>
      </c>
      <c r="F71" s="130">
        <v>11</v>
      </c>
      <c r="G71" s="165"/>
      <c r="H71" s="150">
        <f t="shared" si="54"/>
        <v>59.722222222222221</v>
      </c>
      <c r="I71" s="135">
        <f>J71+N71</f>
        <v>216</v>
      </c>
      <c r="J71" s="135">
        <f t="shared" si="49"/>
        <v>129</v>
      </c>
      <c r="K71" s="135">
        <v>79</v>
      </c>
      <c r="L71" s="135">
        <v>16</v>
      </c>
      <c r="M71" s="135">
        <v>34</v>
      </c>
      <c r="N71" s="135">
        <v>87</v>
      </c>
      <c r="O71" s="135"/>
      <c r="P71" s="135"/>
      <c r="Q71" s="135"/>
      <c r="R71" s="135"/>
      <c r="S71" s="135"/>
      <c r="T71" s="135"/>
      <c r="U71" s="135"/>
      <c r="V71" s="135"/>
      <c r="W71" s="135"/>
      <c r="X71" s="135">
        <v>3</v>
      </c>
      <c r="Y71" s="135">
        <v>4</v>
      </c>
      <c r="Z71" s="135">
        <v>5</v>
      </c>
      <c r="AB71" s="159" t="str">
        <f t="shared" si="50"/>
        <v>-</v>
      </c>
      <c r="AC71" s="159" t="str">
        <f t="shared" si="50"/>
        <v>-</v>
      </c>
      <c r="AD71" s="159" t="str">
        <f t="shared" si="50"/>
        <v>-</v>
      </c>
      <c r="AE71" s="159" t="str">
        <f t="shared" si="50"/>
        <v>-</v>
      </c>
      <c r="AF71" s="159" t="str">
        <f t="shared" si="50"/>
        <v>-</v>
      </c>
      <c r="AG71" s="159" t="str">
        <f t="shared" si="50"/>
        <v>-</v>
      </c>
      <c r="AH71" s="159" t="str">
        <f t="shared" si="50"/>
        <v>-</v>
      </c>
      <c r="AI71" s="159" t="str">
        <f t="shared" si="50"/>
        <v>-</v>
      </c>
      <c r="AJ71" s="159" t="str">
        <f t="shared" si="50"/>
        <v>-</v>
      </c>
      <c r="AK71" s="159" t="str">
        <f t="shared" si="50"/>
        <v>-</v>
      </c>
      <c r="AL71" s="159" t="str">
        <f t="shared" si="50"/>
        <v>-</v>
      </c>
      <c r="AM71" s="159">
        <f t="shared" si="50"/>
        <v>1</v>
      </c>
      <c r="AO71" s="151" t="str">
        <f t="shared" si="51"/>
        <v>-</v>
      </c>
      <c r="AP71" s="151" t="str">
        <f t="shared" si="51"/>
        <v>-</v>
      </c>
      <c r="AQ71" s="151" t="str">
        <f t="shared" si="51"/>
        <v>-</v>
      </c>
      <c r="AR71" s="151" t="str">
        <f t="shared" si="51"/>
        <v>-</v>
      </c>
      <c r="AS71" s="151" t="str">
        <f t="shared" si="51"/>
        <v>-</v>
      </c>
      <c r="AT71" s="151" t="str">
        <f t="shared" si="51"/>
        <v>-</v>
      </c>
      <c r="AU71" s="151" t="str">
        <f t="shared" si="51"/>
        <v>-</v>
      </c>
      <c r="AV71" s="151" t="str">
        <f t="shared" si="51"/>
        <v>-</v>
      </c>
      <c r="AW71" s="151" t="str">
        <f t="shared" si="51"/>
        <v>-</v>
      </c>
      <c r="AX71" s="151" t="str">
        <f t="shared" si="51"/>
        <v>-</v>
      </c>
      <c r="AY71" s="151">
        <f t="shared" si="51"/>
        <v>1</v>
      </c>
      <c r="AZ71" s="151" t="str">
        <f t="shared" si="51"/>
        <v>-</v>
      </c>
      <c r="BB71" s="151" t="str">
        <f t="shared" si="52"/>
        <v>-</v>
      </c>
      <c r="BC71" s="151" t="str">
        <f t="shared" si="52"/>
        <v>-</v>
      </c>
      <c r="BD71" s="151" t="str">
        <f t="shared" si="52"/>
        <v>-</v>
      </c>
      <c r="BE71" s="151" t="str">
        <f t="shared" si="52"/>
        <v>-</v>
      </c>
      <c r="BF71" s="151" t="str">
        <f t="shared" si="52"/>
        <v>-</v>
      </c>
      <c r="BG71" s="151" t="str">
        <f t="shared" si="52"/>
        <v>-</v>
      </c>
      <c r="BH71" s="151" t="str">
        <f t="shared" si="52"/>
        <v>-</v>
      </c>
      <c r="BI71" s="151" t="str">
        <f t="shared" si="52"/>
        <v>-</v>
      </c>
      <c r="BJ71" s="151" t="str">
        <f t="shared" si="52"/>
        <v>-</v>
      </c>
      <c r="BK71" s="151" t="str">
        <f t="shared" si="52"/>
        <v>-</v>
      </c>
      <c r="BL71" s="151" t="str">
        <f t="shared" si="52"/>
        <v>-</v>
      </c>
      <c r="BM71" s="151">
        <f t="shared" si="52"/>
        <v>1</v>
      </c>
      <c r="BO71" s="151" t="str">
        <f t="shared" si="53"/>
        <v>-</v>
      </c>
      <c r="BP71" s="151" t="str">
        <f t="shared" si="53"/>
        <v>-</v>
      </c>
      <c r="BQ71" s="151" t="str">
        <f t="shared" si="53"/>
        <v>-</v>
      </c>
      <c r="BR71" s="151" t="str">
        <f t="shared" si="53"/>
        <v>-</v>
      </c>
      <c r="BS71" s="151" t="str">
        <f t="shared" si="53"/>
        <v>-</v>
      </c>
      <c r="BT71" s="151" t="str">
        <f t="shared" si="53"/>
        <v>-</v>
      </c>
      <c r="BU71" s="151" t="str">
        <f t="shared" si="53"/>
        <v>-</v>
      </c>
      <c r="BV71" s="151" t="str">
        <f t="shared" si="53"/>
        <v>-</v>
      </c>
      <c r="BW71" s="151" t="str">
        <f t="shared" si="53"/>
        <v>-</v>
      </c>
      <c r="BX71" s="151" t="str">
        <f t="shared" si="53"/>
        <v>-</v>
      </c>
      <c r="BY71" s="151">
        <f t="shared" si="53"/>
        <v>1</v>
      </c>
      <c r="BZ71" s="151" t="str">
        <f t="shared" si="53"/>
        <v>-</v>
      </c>
      <c r="CB71" s="151"/>
      <c r="CC71" s="151"/>
      <c r="CD71" s="151"/>
      <c r="CE71" s="151"/>
      <c r="CF71" s="151"/>
      <c r="CG71" s="151"/>
      <c r="CH71" s="151"/>
      <c r="CI71" s="151"/>
      <c r="CJ71" s="151"/>
      <c r="CK71" s="151"/>
      <c r="CL71" s="151"/>
      <c r="CM71" s="151"/>
    </row>
    <row r="72" spans="1:91">
      <c r="A72" s="161" t="s">
        <v>413</v>
      </c>
      <c r="B72" s="135" t="s">
        <v>414</v>
      </c>
      <c r="C72" s="130">
        <v>10</v>
      </c>
      <c r="D72" s="130"/>
      <c r="E72" s="130">
        <v>10</v>
      </c>
      <c r="F72" s="130"/>
      <c r="G72" s="165"/>
      <c r="H72" s="150">
        <f t="shared" si="54"/>
        <v>60.493827160493829</v>
      </c>
      <c r="I72" s="135">
        <f>J72+N72</f>
        <v>162</v>
      </c>
      <c r="J72" s="135">
        <f t="shared" si="49"/>
        <v>98</v>
      </c>
      <c r="K72" s="135">
        <v>58</v>
      </c>
      <c r="L72" s="135">
        <v>14</v>
      </c>
      <c r="M72" s="135">
        <v>26</v>
      </c>
      <c r="N72" s="135">
        <v>64</v>
      </c>
      <c r="O72" s="135"/>
      <c r="P72" s="135"/>
      <c r="Q72" s="135"/>
      <c r="R72" s="135"/>
      <c r="S72" s="135"/>
      <c r="T72" s="135"/>
      <c r="U72" s="135"/>
      <c r="V72" s="135"/>
      <c r="W72" s="135"/>
      <c r="X72" s="135">
        <v>7</v>
      </c>
      <c r="Y72" s="135"/>
      <c r="Z72" s="135"/>
      <c r="AB72" s="159" t="str">
        <f t="shared" si="50"/>
        <v>-</v>
      </c>
      <c r="AC72" s="159" t="str">
        <f t="shared" si="50"/>
        <v>-</v>
      </c>
      <c r="AD72" s="159" t="str">
        <f t="shared" si="50"/>
        <v>-</v>
      </c>
      <c r="AE72" s="159" t="str">
        <f t="shared" si="50"/>
        <v>-</v>
      </c>
      <c r="AF72" s="159" t="str">
        <f t="shared" si="50"/>
        <v>-</v>
      </c>
      <c r="AG72" s="159" t="str">
        <f t="shared" si="50"/>
        <v>-</v>
      </c>
      <c r="AH72" s="159" t="str">
        <f t="shared" si="50"/>
        <v>-</v>
      </c>
      <c r="AI72" s="159" t="str">
        <f t="shared" si="50"/>
        <v>-</v>
      </c>
      <c r="AJ72" s="159" t="str">
        <f t="shared" si="50"/>
        <v>-</v>
      </c>
      <c r="AK72" s="159">
        <f t="shared" si="50"/>
        <v>1</v>
      </c>
      <c r="AL72" s="159" t="str">
        <f t="shared" si="50"/>
        <v>-</v>
      </c>
      <c r="AM72" s="159" t="str">
        <f t="shared" si="50"/>
        <v>-</v>
      </c>
      <c r="AO72" s="151" t="str">
        <f t="shared" si="51"/>
        <v>-</v>
      </c>
      <c r="AP72" s="151" t="str">
        <f t="shared" si="51"/>
        <v>-</v>
      </c>
      <c r="AQ72" s="151" t="str">
        <f t="shared" si="51"/>
        <v>-</v>
      </c>
      <c r="AR72" s="151" t="str">
        <f t="shared" si="51"/>
        <v>-</v>
      </c>
      <c r="AS72" s="151" t="str">
        <f t="shared" si="51"/>
        <v>-</v>
      </c>
      <c r="AT72" s="151" t="str">
        <f t="shared" si="51"/>
        <v>-</v>
      </c>
      <c r="AU72" s="151" t="str">
        <f t="shared" si="51"/>
        <v>-</v>
      </c>
      <c r="AV72" s="151" t="str">
        <f t="shared" si="51"/>
        <v>-</v>
      </c>
      <c r="AW72" s="151" t="str">
        <f t="shared" si="51"/>
        <v>-</v>
      </c>
      <c r="AX72" s="151" t="str">
        <f t="shared" si="51"/>
        <v>-</v>
      </c>
      <c r="AY72" s="151" t="str">
        <f t="shared" si="51"/>
        <v>-</v>
      </c>
      <c r="AZ72" s="151" t="str">
        <f t="shared" si="51"/>
        <v>-</v>
      </c>
      <c r="BB72" s="151" t="str">
        <f t="shared" si="52"/>
        <v>-</v>
      </c>
      <c r="BC72" s="151" t="str">
        <f t="shared" si="52"/>
        <v>-</v>
      </c>
      <c r="BD72" s="151" t="str">
        <f t="shared" si="52"/>
        <v>-</v>
      </c>
      <c r="BE72" s="151" t="str">
        <f t="shared" si="52"/>
        <v>-</v>
      </c>
      <c r="BF72" s="151" t="str">
        <f t="shared" si="52"/>
        <v>-</v>
      </c>
      <c r="BG72" s="151" t="str">
        <f t="shared" si="52"/>
        <v>-</v>
      </c>
      <c r="BH72" s="151" t="str">
        <f t="shared" si="52"/>
        <v>-</v>
      </c>
      <c r="BI72" s="151" t="str">
        <f t="shared" si="52"/>
        <v>-</v>
      </c>
      <c r="BJ72" s="151" t="str">
        <f t="shared" si="52"/>
        <v>-</v>
      </c>
      <c r="BK72" s="151">
        <f t="shared" si="52"/>
        <v>1</v>
      </c>
      <c r="BL72" s="151" t="str">
        <f t="shared" si="52"/>
        <v>-</v>
      </c>
      <c r="BM72" s="151" t="str">
        <f t="shared" si="52"/>
        <v>-</v>
      </c>
      <c r="BO72" s="151" t="str">
        <f t="shared" si="53"/>
        <v>-</v>
      </c>
      <c r="BP72" s="151" t="str">
        <f t="shared" si="53"/>
        <v>-</v>
      </c>
      <c r="BQ72" s="151" t="str">
        <f t="shared" si="53"/>
        <v>-</v>
      </c>
      <c r="BR72" s="151" t="str">
        <f t="shared" si="53"/>
        <v>-</v>
      </c>
      <c r="BS72" s="151" t="str">
        <f t="shared" si="53"/>
        <v>-</v>
      </c>
      <c r="BT72" s="151" t="str">
        <f t="shared" si="53"/>
        <v>-</v>
      </c>
      <c r="BU72" s="151" t="str">
        <f t="shared" si="53"/>
        <v>-</v>
      </c>
      <c r="BV72" s="151" t="str">
        <f t="shared" si="53"/>
        <v>-</v>
      </c>
      <c r="BW72" s="151" t="str">
        <f t="shared" si="53"/>
        <v>-</v>
      </c>
      <c r="BX72" s="151" t="str">
        <f t="shared" si="53"/>
        <v>-</v>
      </c>
      <c r="BY72" s="151" t="str">
        <f t="shared" si="53"/>
        <v>-</v>
      </c>
      <c r="BZ72" s="151" t="str">
        <f t="shared" si="53"/>
        <v>-</v>
      </c>
      <c r="CB72" s="151"/>
      <c r="CC72" s="151"/>
      <c r="CD72" s="151"/>
      <c r="CE72" s="151"/>
      <c r="CF72" s="151"/>
      <c r="CG72" s="151"/>
      <c r="CH72" s="151"/>
      <c r="CI72" s="151"/>
      <c r="CJ72" s="151"/>
      <c r="CK72" s="151"/>
      <c r="CL72" s="151"/>
      <c r="CM72" s="151"/>
    </row>
    <row r="73" spans="1:91">
      <c r="A73" s="161" t="s">
        <v>415</v>
      </c>
      <c r="B73" s="135" t="s">
        <v>416</v>
      </c>
      <c r="C73" s="130"/>
      <c r="D73" s="130">
        <v>7</v>
      </c>
      <c r="E73" s="130">
        <v>7</v>
      </c>
      <c r="F73" s="130"/>
      <c r="G73" s="165"/>
      <c r="H73" s="150">
        <f t="shared" si="54"/>
        <v>51.851851851851848</v>
      </c>
      <c r="I73" s="135">
        <f>J73+N73</f>
        <v>108</v>
      </c>
      <c r="J73" s="135">
        <f t="shared" si="49"/>
        <v>56</v>
      </c>
      <c r="K73" s="135">
        <v>30</v>
      </c>
      <c r="L73" s="135"/>
      <c r="M73" s="135">
        <v>26</v>
      </c>
      <c r="N73" s="135">
        <v>52</v>
      </c>
      <c r="O73" s="135"/>
      <c r="P73" s="135"/>
      <c r="Q73" s="135"/>
      <c r="R73" s="135"/>
      <c r="S73" s="135"/>
      <c r="T73" s="135"/>
      <c r="U73" s="135">
        <v>4</v>
      </c>
      <c r="V73" s="135"/>
      <c r="W73" s="135"/>
      <c r="X73" s="135"/>
      <c r="Y73" s="135"/>
      <c r="Z73" s="135"/>
      <c r="AB73" s="159" t="str">
        <f t="shared" si="50"/>
        <v>-</v>
      </c>
      <c r="AC73" s="159" t="str">
        <f t="shared" si="50"/>
        <v>-</v>
      </c>
      <c r="AD73" s="159" t="str">
        <f t="shared" si="50"/>
        <v>-</v>
      </c>
      <c r="AE73" s="159" t="str">
        <f t="shared" si="50"/>
        <v>-</v>
      </c>
      <c r="AF73" s="159" t="str">
        <f t="shared" si="50"/>
        <v>-</v>
      </c>
      <c r="AG73" s="159" t="str">
        <f t="shared" si="50"/>
        <v>-</v>
      </c>
      <c r="AH73" s="159" t="str">
        <f t="shared" si="50"/>
        <v>-</v>
      </c>
      <c r="AI73" s="159" t="str">
        <f t="shared" si="50"/>
        <v>-</v>
      </c>
      <c r="AJ73" s="159" t="str">
        <f t="shared" si="50"/>
        <v>-</v>
      </c>
      <c r="AK73" s="159" t="str">
        <f t="shared" si="50"/>
        <v>-</v>
      </c>
      <c r="AL73" s="159" t="str">
        <f t="shared" si="50"/>
        <v>-</v>
      </c>
      <c r="AM73" s="159" t="str">
        <f t="shared" si="50"/>
        <v>-</v>
      </c>
      <c r="AO73" s="151" t="str">
        <f t="shared" si="51"/>
        <v>-</v>
      </c>
      <c r="AP73" s="151" t="str">
        <f t="shared" si="51"/>
        <v>-</v>
      </c>
      <c r="AQ73" s="151" t="str">
        <f t="shared" si="51"/>
        <v>-</v>
      </c>
      <c r="AR73" s="151" t="str">
        <f t="shared" si="51"/>
        <v>-</v>
      </c>
      <c r="AS73" s="151" t="str">
        <f t="shared" si="51"/>
        <v>-</v>
      </c>
      <c r="AT73" s="151" t="str">
        <f t="shared" si="51"/>
        <v>-</v>
      </c>
      <c r="AU73" s="151">
        <f t="shared" si="51"/>
        <v>1</v>
      </c>
      <c r="AV73" s="151" t="str">
        <f t="shared" si="51"/>
        <v>-</v>
      </c>
      <c r="AW73" s="151" t="str">
        <f t="shared" si="51"/>
        <v>-</v>
      </c>
      <c r="AX73" s="151" t="str">
        <f t="shared" si="51"/>
        <v>-</v>
      </c>
      <c r="AY73" s="151" t="str">
        <f t="shared" si="51"/>
        <v>-</v>
      </c>
      <c r="AZ73" s="151" t="str">
        <f t="shared" si="51"/>
        <v>-</v>
      </c>
      <c r="BB73" s="151" t="str">
        <f t="shared" si="52"/>
        <v>-</v>
      </c>
      <c r="BC73" s="151" t="str">
        <f t="shared" si="52"/>
        <v>-</v>
      </c>
      <c r="BD73" s="151" t="str">
        <f t="shared" si="52"/>
        <v>-</v>
      </c>
      <c r="BE73" s="151" t="str">
        <f t="shared" si="52"/>
        <v>-</v>
      </c>
      <c r="BF73" s="151" t="str">
        <f t="shared" si="52"/>
        <v>-</v>
      </c>
      <c r="BG73" s="151" t="str">
        <f t="shared" si="52"/>
        <v>-</v>
      </c>
      <c r="BH73" s="151">
        <f t="shared" si="52"/>
        <v>1</v>
      </c>
      <c r="BI73" s="151" t="str">
        <f t="shared" si="52"/>
        <v>-</v>
      </c>
      <c r="BJ73" s="151" t="str">
        <f t="shared" si="52"/>
        <v>-</v>
      </c>
      <c r="BK73" s="151" t="str">
        <f t="shared" si="52"/>
        <v>-</v>
      </c>
      <c r="BL73" s="151" t="str">
        <f t="shared" si="52"/>
        <v>-</v>
      </c>
      <c r="BM73" s="151" t="str">
        <f t="shared" si="52"/>
        <v>-</v>
      </c>
      <c r="BO73" s="151" t="str">
        <f t="shared" si="53"/>
        <v>-</v>
      </c>
      <c r="BP73" s="151" t="str">
        <f t="shared" si="53"/>
        <v>-</v>
      </c>
      <c r="BQ73" s="151" t="str">
        <f t="shared" si="53"/>
        <v>-</v>
      </c>
      <c r="BR73" s="151" t="str">
        <f t="shared" si="53"/>
        <v>-</v>
      </c>
      <c r="BS73" s="151" t="str">
        <f t="shared" si="53"/>
        <v>-</v>
      </c>
      <c r="BT73" s="151" t="str">
        <f t="shared" si="53"/>
        <v>-</v>
      </c>
      <c r="BU73" s="151" t="str">
        <f t="shared" si="53"/>
        <v>-</v>
      </c>
      <c r="BV73" s="151" t="str">
        <f t="shared" si="53"/>
        <v>-</v>
      </c>
      <c r="BW73" s="151" t="str">
        <f t="shared" si="53"/>
        <v>-</v>
      </c>
      <c r="BX73" s="151" t="str">
        <f t="shared" si="53"/>
        <v>-</v>
      </c>
      <c r="BY73" s="151" t="str">
        <f t="shared" si="53"/>
        <v>-</v>
      </c>
      <c r="BZ73" s="151" t="str">
        <f t="shared" si="53"/>
        <v>-</v>
      </c>
      <c r="CB73" s="151"/>
      <c r="CC73" s="151"/>
      <c r="CD73" s="151"/>
      <c r="CE73" s="151"/>
      <c r="CF73" s="151"/>
      <c r="CG73" s="151"/>
      <c r="CH73" s="151"/>
      <c r="CI73" s="151"/>
      <c r="CJ73" s="151"/>
      <c r="CK73" s="151"/>
      <c r="CL73" s="151"/>
      <c r="CM73" s="151"/>
    </row>
    <row r="74" spans="1:91">
      <c r="A74" s="167" t="s">
        <v>417</v>
      </c>
      <c r="B74" s="169" t="s">
        <v>418</v>
      </c>
      <c r="C74" s="137"/>
      <c r="D74" s="137"/>
      <c r="E74" s="137"/>
      <c r="F74" s="137"/>
      <c r="G74" s="137"/>
      <c r="H74" s="155">
        <f t="shared" si="54"/>
        <v>34.126984126984127</v>
      </c>
      <c r="I74" s="137">
        <f t="shared" ref="I74:Z74" si="55">SUM(I75:I83)</f>
        <v>756</v>
      </c>
      <c r="J74" s="137">
        <f t="shared" si="55"/>
        <v>258</v>
      </c>
      <c r="K74" s="137">
        <f t="shared" si="55"/>
        <v>164</v>
      </c>
      <c r="L74" s="137">
        <f t="shared" si="55"/>
        <v>12</v>
      </c>
      <c r="M74" s="137">
        <f t="shared" si="55"/>
        <v>82</v>
      </c>
      <c r="N74" s="137">
        <f t="shared" si="55"/>
        <v>498</v>
      </c>
      <c r="O74" s="137">
        <f t="shared" si="55"/>
        <v>0</v>
      </c>
      <c r="P74" s="137">
        <f t="shared" si="55"/>
        <v>0</v>
      </c>
      <c r="Q74" s="137">
        <f t="shared" si="55"/>
        <v>0</v>
      </c>
      <c r="R74" s="137">
        <f t="shared" si="55"/>
        <v>0</v>
      </c>
      <c r="S74" s="137">
        <f t="shared" si="55"/>
        <v>0</v>
      </c>
      <c r="T74" s="137">
        <f t="shared" si="55"/>
        <v>0</v>
      </c>
      <c r="U74" s="137">
        <f t="shared" si="55"/>
        <v>0</v>
      </c>
      <c r="V74" s="137">
        <f t="shared" si="55"/>
        <v>0</v>
      </c>
      <c r="W74" s="137">
        <f t="shared" si="55"/>
        <v>7</v>
      </c>
      <c r="X74" s="137">
        <f t="shared" si="55"/>
        <v>3</v>
      </c>
      <c r="Y74" s="137">
        <f t="shared" si="55"/>
        <v>0</v>
      </c>
      <c r="Z74" s="137">
        <f t="shared" si="55"/>
        <v>12</v>
      </c>
      <c r="AB74" s="156">
        <f t="shared" ref="AB74:CM74" si="56">SUM(AB75:AB83)</f>
        <v>0</v>
      </c>
      <c r="AC74" s="156">
        <f t="shared" si="56"/>
        <v>0</v>
      </c>
      <c r="AD74" s="156">
        <f t="shared" si="56"/>
        <v>0</v>
      </c>
      <c r="AE74" s="156">
        <f t="shared" si="56"/>
        <v>0</v>
      </c>
      <c r="AF74" s="156">
        <f t="shared" si="56"/>
        <v>0</v>
      </c>
      <c r="AG74" s="156">
        <f t="shared" si="56"/>
        <v>0</v>
      </c>
      <c r="AH74" s="156">
        <f t="shared" si="56"/>
        <v>0</v>
      </c>
      <c r="AI74" s="156">
        <f t="shared" si="56"/>
        <v>0</v>
      </c>
      <c r="AJ74" s="156">
        <f t="shared" si="56"/>
        <v>0</v>
      </c>
      <c r="AK74" s="156">
        <f t="shared" si="56"/>
        <v>0</v>
      </c>
      <c r="AL74" s="156">
        <f t="shared" si="56"/>
        <v>0</v>
      </c>
      <c r="AM74" s="156">
        <f t="shared" si="56"/>
        <v>0</v>
      </c>
      <c r="AO74" s="156">
        <f t="shared" si="56"/>
        <v>0</v>
      </c>
      <c r="AP74" s="156">
        <f t="shared" si="56"/>
        <v>0</v>
      </c>
      <c r="AQ74" s="156">
        <f t="shared" si="56"/>
        <v>0</v>
      </c>
      <c r="AR74" s="156">
        <f t="shared" si="56"/>
        <v>0</v>
      </c>
      <c r="AS74" s="156">
        <f t="shared" si="56"/>
        <v>0</v>
      </c>
      <c r="AT74" s="156">
        <f t="shared" si="56"/>
        <v>0</v>
      </c>
      <c r="AU74" s="156">
        <f t="shared" si="56"/>
        <v>0</v>
      </c>
      <c r="AV74" s="156">
        <f t="shared" si="56"/>
        <v>0</v>
      </c>
      <c r="AW74" s="156">
        <f t="shared" si="56"/>
        <v>2</v>
      </c>
      <c r="AX74" s="156">
        <f t="shared" si="56"/>
        <v>1</v>
      </c>
      <c r="AY74" s="156">
        <f t="shared" si="56"/>
        <v>0</v>
      </c>
      <c r="AZ74" s="156">
        <f t="shared" si="56"/>
        <v>3</v>
      </c>
      <c r="BB74" s="156">
        <f t="shared" si="56"/>
        <v>0</v>
      </c>
      <c r="BC74" s="156">
        <f t="shared" si="56"/>
        <v>0</v>
      </c>
      <c r="BD74" s="156">
        <f t="shared" si="56"/>
        <v>0</v>
      </c>
      <c r="BE74" s="156">
        <f t="shared" si="56"/>
        <v>0</v>
      </c>
      <c r="BF74" s="156">
        <f t="shared" si="56"/>
        <v>0</v>
      </c>
      <c r="BG74" s="156">
        <f t="shared" si="56"/>
        <v>0</v>
      </c>
      <c r="BH74" s="156">
        <f t="shared" si="56"/>
        <v>0</v>
      </c>
      <c r="BI74" s="156">
        <f t="shared" si="56"/>
        <v>0</v>
      </c>
      <c r="BJ74" s="156">
        <f t="shared" si="56"/>
        <v>0</v>
      </c>
      <c r="BK74" s="156">
        <f t="shared" si="56"/>
        <v>0</v>
      </c>
      <c r="BL74" s="156">
        <f t="shared" si="56"/>
        <v>0</v>
      </c>
      <c r="BM74" s="156">
        <f t="shared" si="56"/>
        <v>0</v>
      </c>
      <c r="BO74" s="156">
        <f t="shared" si="56"/>
        <v>0</v>
      </c>
      <c r="BP74" s="156">
        <f t="shared" si="56"/>
        <v>0</v>
      </c>
      <c r="BQ74" s="156">
        <f t="shared" si="56"/>
        <v>0</v>
      </c>
      <c r="BR74" s="156">
        <f t="shared" si="56"/>
        <v>0</v>
      </c>
      <c r="BS74" s="156">
        <f t="shared" si="56"/>
        <v>0</v>
      </c>
      <c r="BT74" s="156">
        <f t="shared" si="56"/>
        <v>0</v>
      </c>
      <c r="BU74" s="156">
        <f t="shared" si="56"/>
        <v>0</v>
      </c>
      <c r="BV74" s="156">
        <f t="shared" si="56"/>
        <v>0</v>
      </c>
      <c r="BW74" s="156">
        <f t="shared" si="56"/>
        <v>0</v>
      </c>
      <c r="BX74" s="156">
        <f t="shared" si="56"/>
        <v>0</v>
      </c>
      <c r="BY74" s="156">
        <f t="shared" si="56"/>
        <v>0</v>
      </c>
      <c r="BZ74" s="156">
        <f t="shared" si="56"/>
        <v>0</v>
      </c>
      <c r="CB74" s="156">
        <f t="shared" si="56"/>
        <v>0</v>
      </c>
      <c r="CC74" s="156">
        <f t="shared" si="56"/>
        <v>0</v>
      </c>
      <c r="CD74" s="156">
        <f t="shared" si="56"/>
        <v>0</v>
      </c>
      <c r="CE74" s="156">
        <f t="shared" si="56"/>
        <v>0</v>
      </c>
      <c r="CF74" s="156">
        <f t="shared" si="56"/>
        <v>0</v>
      </c>
      <c r="CG74" s="156">
        <f t="shared" si="56"/>
        <v>0</v>
      </c>
      <c r="CH74" s="156">
        <f t="shared" si="56"/>
        <v>0</v>
      </c>
      <c r="CI74" s="156">
        <f t="shared" si="56"/>
        <v>0</v>
      </c>
      <c r="CJ74" s="156">
        <f t="shared" si="56"/>
        <v>0</v>
      </c>
      <c r="CK74" s="156">
        <f t="shared" si="56"/>
        <v>0</v>
      </c>
      <c r="CL74" s="156">
        <f t="shared" si="56"/>
        <v>0</v>
      </c>
      <c r="CM74" s="156">
        <f t="shared" si="56"/>
        <v>0</v>
      </c>
    </row>
    <row r="75" spans="1:91">
      <c r="A75" s="170" t="s">
        <v>419</v>
      </c>
      <c r="B75" s="135" t="s">
        <v>420</v>
      </c>
      <c r="C75" s="132"/>
      <c r="D75" s="132">
        <v>12</v>
      </c>
      <c r="E75" s="132"/>
      <c r="F75" s="132"/>
      <c r="G75" s="132"/>
      <c r="H75" s="150">
        <f t="shared" si="54"/>
        <v>32.592592592592595</v>
      </c>
      <c r="I75" s="135">
        <f>J75+N75</f>
        <v>135</v>
      </c>
      <c r="J75" s="135">
        <f t="shared" ref="J75:J83" si="57">O75*O$6+P75*P$6+Q75*Q$6+R75*R$6+S75*S$6+T75*T$6+U75*U$6+V75*V$6+W75*W$6+X75*X$6+Y75*Y$6+Z75*Z$6</f>
        <v>44</v>
      </c>
      <c r="K75" s="135">
        <v>34</v>
      </c>
      <c r="L75" s="135"/>
      <c r="M75" s="135">
        <v>10</v>
      </c>
      <c r="N75" s="135">
        <v>91</v>
      </c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>
        <v>4</v>
      </c>
      <c r="AB75" s="159" t="str">
        <f t="shared" ref="AB75:AM83" si="58">IF(ISERROR(SEARCH(AB$7,$C75,1)),"-",IF(COUNTIF($C75,AB$7)=1,1,IF(ISERROR(SEARCH(CONCATENATE(AB$7,","),$C75,1)),IF(ISERROR(SEARCH(CONCATENATE(",",AB$7),$C75,1)),"-",1),1)))</f>
        <v>-</v>
      </c>
      <c r="AC75" s="159" t="str">
        <f t="shared" si="58"/>
        <v>-</v>
      </c>
      <c r="AD75" s="159" t="str">
        <f t="shared" si="58"/>
        <v>-</v>
      </c>
      <c r="AE75" s="159" t="str">
        <f t="shared" si="58"/>
        <v>-</v>
      </c>
      <c r="AF75" s="159" t="str">
        <f t="shared" si="58"/>
        <v>-</v>
      </c>
      <c r="AG75" s="159" t="str">
        <f t="shared" si="58"/>
        <v>-</v>
      </c>
      <c r="AH75" s="159" t="str">
        <f t="shared" si="58"/>
        <v>-</v>
      </c>
      <c r="AI75" s="159" t="str">
        <f t="shared" si="58"/>
        <v>-</v>
      </c>
      <c r="AJ75" s="159" t="str">
        <f t="shared" si="58"/>
        <v>-</v>
      </c>
      <c r="AK75" s="159" t="str">
        <f t="shared" si="58"/>
        <v>-</v>
      </c>
      <c r="AL75" s="159" t="str">
        <f t="shared" si="58"/>
        <v>-</v>
      </c>
      <c r="AM75" s="159" t="str">
        <f t="shared" si="58"/>
        <v>-</v>
      </c>
      <c r="AO75" s="151" t="str">
        <f t="shared" ref="AO75:AZ83" si="59">IF(ISERROR(SEARCH(AO$7,$D75,1)),"-",IF(COUNTIF($D75,AO$7)=1,1,IF(ISERROR(SEARCH(CONCATENATE(AO$7,","),$D75,1)),IF(ISERROR(SEARCH(CONCATENATE(",",AO$7),$D75,1)),"-",1),1)))</f>
        <v>-</v>
      </c>
      <c r="AP75" s="151" t="str">
        <f t="shared" si="59"/>
        <v>-</v>
      </c>
      <c r="AQ75" s="151" t="str">
        <f t="shared" si="59"/>
        <v>-</v>
      </c>
      <c r="AR75" s="151" t="str">
        <f t="shared" si="59"/>
        <v>-</v>
      </c>
      <c r="AS75" s="151" t="str">
        <f t="shared" si="59"/>
        <v>-</v>
      </c>
      <c r="AT75" s="151" t="str">
        <f t="shared" si="59"/>
        <v>-</v>
      </c>
      <c r="AU75" s="151" t="str">
        <f t="shared" si="59"/>
        <v>-</v>
      </c>
      <c r="AV75" s="151" t="str">
        <f t="shared" si="59"/>
        <v>-</v>
      </c>
      <c r="AW75" s="151" t="str">
        <f t="shared" si="59"/>
        <v>-</v>
      </c>
      <c r="AX75" s="151" t="str">
        <f t="shared" si="59"/>
        <v>-</v>
      </c>
      <c r="AY75" s="151" t="str">
        <f t="shared" si="59"/>
        <v>-</v>
      </c>
      <c r="AZ75" s="151">
        <f t="shared" si="59"/>
        <v>1</v>
      </c>
      <c r="BB75" s="151" t="str">
        <f t="shared" ref="BB75:BM83" si="60">IF(ISERROR(SEARCH(BB$7,$E75,1)),"-",IF(COUNTIF($E75,BB$7)=1,1,IF(ISERROR(SEARCH(CONCATENATE(BB$7,","),$E75,1)),IF(ISERROR(SEARCH(CONCATENATE(",",BB$7),$E75,1)),"-",1),1)))</f>
        <v>-</v>
      </c>
      <c r="BC75" s="151" t="str">
        <f t="shared" si="60"/>
        <v>-</v>
      </c>
      <c r="BD75" s="151" t="str">
        <f t="shared" si="60"/>
        <v>-</v>
      </c>
      <c r="BE75" s="151" t="str">
        <f t="shared" si="60"/>
        <v>-</v>
      </c>
      <c r="BF75" s="151" t="str">
        <f t="shared" si="60"/>
        <v>-</v>
      </c>
      <c r="BG75" s="151" t="str">
        <f t="shared" si="60"/>
        <v>-</v>
      </c>
      <c r="BH75" s="151" t="str">
        <f t="shared" si="60"/>
        <v>-</v>
      </c>
      <c r="BI75" s="151" t="str">
        <f t="shared" si="60"/>
        <v>-</v>
      </c>
      <c r="BJ75" s="151" t="str">
        <f t="shared" si="60"/>
        <v>-</v>
      </c>
      <c r="BK75" s="151" t="str">
        <f t="shared" si="60"/>
        <v>-</v>
      </c>
      <c r="BL75" s="151" t="str">
        <f t="shared" si="60"/>
        <v>-</v>
      </c>
      <c r="BM75" s="151" t="str">
        <f t="shared" si="60"/>
        <v>-</v>
      </c>
      <c r="BO75" s="151" t="str">
        <f t="shared" ref="BO75:BZ83" si="61">IF(ISERROR(SEARCH(BO$7,$F75,1)),"-",IF(COUNTIF($F75,BO$7)=1,1,IF(ISERROR(SEARCH(CONCATENATE(BO$7,","),$F75,1)),IF(ISERROR(SEARCH(CONCATENATE(",",BO$7),$F75,1)),"-",1),1)))</f>
        <v>-</v>
      </c>
      <c r="BP75" s="151" t="str">
        <f t="shared" si="61"/>
        <v>-</v>
      </c>
      <c r="BQ75" s="151" t="str">
        <f t="shared" si="61"/>
        <v>-</v>
      </c>
      <c r="BR75" s="151" t="str">
        <f t="shared" si="61"/>
        <v>-</v>
      </c>
      <c r="BS75" s="151" t="str">
        <f t="shared" si="61"/>
        <v>-</v>
      </c>
      <c r="BT75" s="151" t="str">
        <f t="shared" si="61"/>
        <v>-</v>
      </c>
      <c r="BU75" s="151" t="str">
        <f t="shared" si="61"/>
        <v>-</v>
      </c>
      <c r="BV75" s="151" t="str">
        <f t="shared" si="61"/>
        <v>-</v>
      </c>
      <c r="BW75" s="151" t="str">
        <f t="shared" si="61"/>
        <v>-</v>
      </c>
      <c r="BX75" s="151" t="str">
        <f t="shared" si="61"/>
        <v>-</v>
      </c>
      <c r="BY75" s="151" t="str">
        <f t="shared" si="61"/>
        <v>-</v>
      </c>
      <c r="BZ75" s="151" t="str">
        <f t="shared" si="61"/>
        <v>-</v>
      </c>
      <c r="CB75" s="151"/>
      <c r="CC75" s="151"/>
      <c r="CD75" s="151"/>
      <c r="CE75" s="151"/>
      <c r="CF75" s="151"/>
      <c r="CG75" s="151"/>
      <c r="CH75" s="151"/>
      <c r="CI75" s="151"/>
      <c r="CJ75" s="151"/>
      <c r="CK75" s="151"/>
      <c r="CL75" s="151"/>
      <c r="CM75" s="151"/>
    </row>
    <row r="76" spans="1:91">
      <c r="A76" s="170"/>
      <c r="B76" s="85" t="s">
        <v>421</v>
      </c>
      <c r="C76" s="130"/>
      <c r="D76" s="132"/>
      <c r="E76" s="132"/>
      <c r="F76" s="132"/>
      <c r="G76" s="132"/>
      <c r="H76" s="150"/>
      <c r="I76" s="135"/>
      <c r="J76" s="135">
        <f t="shared" si="57"/>
        <v>0</v>
      </c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B76" s="159" t="str">
        <f t="shared" si="58"/>
        <v>-</v>
      </c>
      <c r="AC76" s="159" t="str">
        <f t="shared" si="58"/>
        <v>-</v>
      </c>
      <c r="AD76" s="159" t="str">
        <f t="shared" si="58"/>
        <v>-</v>
      </c>
      <c r="AE76" s="159" t="str">
        <f t="shared" si="58"/>
        <v>-</v>
      </c>
      <c r="AF76" s="159" t="str">
        <f t="shared" si="58"/>
        <v>-</v>
      </c>
      <c r="AG76" s="159" t="str">
        <f t="shared" si="58"/>
        <v>-</v>
      </c>
      <c r="AH76" s="159" t="str">
        <f t="shared" si="58"/>
        <v>-</v>
      </c>
      <c r="AI76" s="159" t="str">
        <f t="shared" si="58"/>
        <v>-</v>
      </c>
      <c r="AJ76" s="159" t="str">
        <f t="shared" si="58"/>
        <v>-</v>
      </c>
      <c r="AK76" s="159" t="str">
        <f t="shared" si="58"/>
        <v>-</v>
      </c>
      <c r="AL76" s="159" t="str">
        <f t="shared" si="58"/>
        <v>-</v>
      </c>
      <c r="AM76" s="159" t="str">
        <f t="shared" si="58"/>
        <v>-</v>
      </c>
      <c r="AO76" s="151" t="str">
        <f t="shared" si="59"/>
        <v>-</v>
      </c>
      <c r="AP76" s="151" t="str">
        <f t="shared" si="59"/>
        <v>-</v>
      </c>
      <c r="AQ76" s="151" t="str">
        <f t="shared" si="59"/>
        <v>-</v>
      </c>
      <c r="AR76" s="151" t="str">
        <f t="shared" si="59"/>
        <v>-</v>
      </c>
      <c r="AS76" s="151" t="str">
        <f t="shared" si="59"/>
        <v>-</v>
      </c>
      <c r="AT76" s="151" t="str">
        <f t="shared" si="59"/>
        <v>-</v>
      </c>
      <c r="AU76" s="151" t="str">
        <f t="shared" si="59"/>
        <v>-</v>
      </c>
      <c r="AV76" s="151" t="str">
        <f t="shared" si="59"/>
        <v>-</v>
      </c>
      <c r="AW76" s="151" t="str">
        <f t="shared" si="59"/>
        <v>-</v>
      </c>
      <c r="AX76" s="151" t="str">
        <f t="shared" si="59"/>
        <v>-</v>
      </c>
      <c r="AY76" s="151" t="str">
        <f t="shared" si="59"/>
        <v>-</v>
      </c>
      <c r="AZ76" s="151" t="str">
        <f t="shared" si="59"/>
        <v>-</v>
      </c>
      <c r="BB76" s="151" t="str">
        <f t="shared" si="60"/>
        <v>-</v>
      </c>
      <c r="BC76" s="151" t="str">
        <f t="shared" si="60"/>
        <v>-</v>
      </c>
      <c r="BD76" s="151" t="str">
        <f t="shared" si="60"/>
        <v>-</v>
      </c>
      <c r="BE76" s="151" t="str">
        <f t="shared" si="60"/>
        <v>-</v>
      </c>
      <c r="BF76" s="151" t="str">
        <f t="shared" si="60"/>
        <v>-</v>
      </c>
      <c r="BG76" s="151" t="str">
        <f t="shared" si="60"/>
        <v>-</v>
      </c>
      <c r="BH76" s="151" t="str">
        <f t="shared" si="60"/>
        <v>-</v>
      </c>
      <c r="BI76" s="151" t="str">
        <f t="shared" si="60"/>
        <v>-</v>
      </c>
      <c r="BJ76" s="151" t="str">
        <f t="shared" si="60"/>
        <v>-</v>
      </c>
      <c r="BK76" s="151" t="str">
        <f t="shared" si="60"/>
        <v>-</v>
      </c>
      <c r="BL76" s="151" t="str">
        <f t="shared" si="60"/>
        <v>-</v>
      </c>
      <c r="BM76" s="151" t="str">
        <f t="shared" si="60"/>
        <v>-</v>
      </c>
      <c r="BO76" s="151" t="str">
        <f t="shared" si="61"/>
        <v>-</v>
      </c>
      <c r="BP76" s="151" t="str">
        <f t="shared" si="61"/>
        <v>-</v>
      </c>
      <c r="BQ76" s="151" t="str">
        <f t="shared" si="61"/>
        <v>-</v>
      </c>
      <c r="BR76" s="151" t="str">
        <f t="shared" si="61"/>
        <v>-</v>
      </c>
      <c r="BS76" s="151" t="str">
        <f t="shared" si="61"/>
        <v>-</v>
      </c>
      <c r="BT76" s="151" t="str">
        <f t="shared" si="61"/>
        <v>-</v>
      </c>
      <c r="BU76" s="151" t="str">
        <f t="shared" si="61"/>
        <v>-</v>
      </c>
      <c r="BV76" s="151" t="str">
        <f t="shared" si="61"/>
        <v>-</v>
      </c>
      <c r="BW76" s="151" t="str">
        <f t="shared" si="61"/>
        <v>-</v>
      </c>
      <c r="BX76" s="151" t="str">
        <f t="shared" si="61"/>
        <v>-</v>
      </c>
      <c r="BY76" s="151" t="str">
        <f t="shared" si="61"/>
        <v>-</v>
      </c>
      <c r="BZ76" s="151" t="str">
        <f t="shared" si="61"/>
        <v>-</v>
      </c>
      <c r="CB76" s="151"/>
      <c r="CC76" s="151"/>
      <c r="CD76" s="151"/>
      <c r="CE76" s="151"/>
      <c r="CF76" s="151"/>
      <c r="CG76" s="151"/>
      <c r="CH76" s="151"/>
      <c r="CI76" s="151"/>
      <c r="CJ76" s="151"/>
      <c r="CK76" s="151"/>
      <c r="CL76" s="151"/>
      <c r="CM76" s="151"/>
    </row>
    <row r="77" spans="1:91">
      <c r="A77" s="161" t="s">
        <v>422</v>
      </c>
      <c r="B77" s="135" t="s">
        <v>423</v>
      </c>
      <c r="C77" s="132"/>
      <c r="D77" s="132">
        <v>9</v>
      </c>
      <c r="E77" s="132"/>
      <c r="F77" s="132"/>
      <c r="G77" s="132"/>
      <c r="H77" s="150">
        <f>J77/I77*100</f>
        <v>35.555555555555557</v>
      </c>
      <c r="I77" s="135">
        <f>J77+N77</f>
        <v>135</v>
      </c>
      <c r="J77" s="135">
        <f t="shared" si="57"/>
        <v>48</v>
      </c>
      <c r="K77" s="135">
        <v>38</v>
      </c>
      <c r="L77" s="135"/>
      <c r="M77" s="135">
        <v>10</v>
      </c>
      <c r="N77" s="135">
        <v>87</v>
      </c>
      <c r="O77" s="135"/>
      <c r="P77" s="135"/>
      <c r="Q77" s="135"/>
      <c r="R77" s="135"/>
      <c r="S77" s="135"/>
      <c r="T77" s="135"/>
      <c r="U77" s="135"/>
      <c r="V77" s="135"/>
      <c r="W77" s="135">
        <v>4</v>
      </c>
      <c r="X77" s="135"/>
      <c r="Y77" s="135"/>
      <c r="Z77" s="135"/>
      <c r="AB77" s="159" t="str">
        <f t="shared" si="58"/>
        <v>-</v>
      </c>
      <c r="AC77" s="159" t="str">
        <f t="shared" si="58"/>
        <v>-</v>
      </c>
      <c r="AD77" s="159" t="str">
        <f t="shared" si="58"/>
        <v>-</v>
      </c>
      <c r="AE77" s="159" t="str">
        <f t="shared" si="58"/>
        <v>-</v>
      </c>
      <c r="AF77" s="159" t="str">
        <f t="shared" si="58"/>
        <v>-</v>
      </c>
      <c r="AG77" s="159" t="str">
        <f t="shared" si="58"/>
        <v>-</v>
      </c>
      <c r="AH77" s="159" t="str">
        <f t="shared" si="58"/>
        <v>-</v>
      </c>
      <c r="AI77" s="159" t="str">
        <f t="shared" si="58"/>
        <v>-</v>
      </c>
      <c r="AJ77" s="159" t="str">
        <f t="shared" si="58"/>
        <v>-</v>
      </c>
      <c r="AK77" s="159" t="str">
        <f t="shared" si="58"/>
        <v>-</v>
      </c>
      <c r="AL77" s="159" t="str">
        <f t="shared" si="58"/>
        <v>-</v>
      </c>
      <c r="AM77" s="159" t="str">
        <f t="shared" si="58"/>
        <v>-</v>
      </c>
      <c r="AO77" s="151" t="str">
        <f t="shared" si="59"/>
        <v>-</v>
      </c>
      <c r="AP77" s="151" t="str">
        <f t="shared" si="59"/>
        <v>-</v>
      </c>
      <c r="AQ77" s="151" t="str">
        <f t="shared" si="59"/>
        <v>-</v>
      </c>
      <c r="AR77" s="151" t="str">
        <f t="shared" si="59"/>
        <v>-</v>
      </c>
      <c r="AS77" s="151" t="str">
        <f t="shared" si="59"/>
        <v>-</v>
      </c>
      <c r="AT77" s="151" t="str">
        <f t="shared" si="59"/>
        <v>-</v>
      </c>
      <c r="AU77" s="151" t="str">
        <f t="shared" si="59"/>
        <v>-</v>
      </c>
      <c r="AV77" s="151" t="str">
        <f t="shared" si="59"/>
        <v>-</v>
      </c>
      <c r="AW77" s="151">
        <f t="shared" si="59"/>
        <v>1</v>
      </c>
      <c r="AX77" s="151" t="str">
        <f t="shared" si="59"/>
        <v>-</v>
      </c>
      <c r="AY77" s="151" t="str">
        <f t="shared" si="59"/>
        <v>-</v>
      </c>
      <c r="AZ77" s="151" t="str">
        <f t="shared" si="59"/>
        <v>-</v>
      </c>
      <c r="BB77" s="151" t="str">
        <f t="shared" si="60"/>
        <v>-</v>
      </c>
      <c r="BC77" s="151" t="str">
        <f t="shared" si="60"/>
        <v>-</v>
      </c>
      <c r="BD77" s="151" t="str">
        <f t="shared" si="60"/>
        <v>-</v>
      </c>
      <c r="BE77" s="151" t="str">
        <f t="shared" si="60"/>
        <v>-</v>
      </c>
      <c r="BF77" s="151" t="str">
        <f t="shared" si="60"/>
        <v>-</v>
      </c>
      <c r="BG77" s="151" t="str">
        <f t="shared" si="60"/>
        <v>-</v>
      </c>
      <c r="BH77" s="151" t="str">
        <f t="shared" si="60"/>
        <v>-</v>
      </c>
      <c r="BI77" s="151" t="str">
        <f t="shared" si="60"/>
        <v>-</v>
      </c>
      <c r="BJ77" s="151" t="str">
        <f t="shared" si="60"/>
        <v>-</v>
      </c>
      <c r="BK77" s="151" t="str">
        <f t="shared" si="60"/>
        <v>-</v>
      </c>
      <c r="BL77" s="151" t="str">
        <f t="shared" si="60"/>
        <v>-</v>
      </c>
      <c r="BM77" s="151" t="str">
        <f t="shared" si="60"/>
        <v>-</v>
      </c>
      <c r="BO77" s="151" t="str">
        <f t="shared" si="61"/>
        <v>-</v>
      </c>
      <c r="BP77" s="151" t="str">
        <f t="shared" si="61"/>
        <v>-</v>
      </c>
      <c r="BQ77" s="151" t="str">
        <f t="shared" si="61"/>
        <v>-</v>
      </c>
      <c r="BR77" s="151" t="str">
        <f t="shared" si="61"/>
        <v>-</v>
      </c>
      <c r="BS77" s="151" t="str">
        <f t="shared" si="61"/>
        <v>-</v>
      </c>
      <c r="BT77" s="151" t="str">
        <f t="shared" si="61"/>
        <v>-</v>
      </c>
      <c r="BU77" s="151" t="str">
        <f t="shared" si="61"/>
        <v>-</v>
      </c>
      <c r="BV77" s="151" t="str">
        <f t="shared" si="61"/>
        <v>-</v>
      </c>
      <c r="BW77" s="151" t="str">
        <f t="shared" si="61"/>
        <v>-</v>
      </c>
      <c r="BX77" s="151" t="str">
        <f t="shared" si="61"/>
        <v>-</v>
      </c>
      <c r="BY77" s="151" t="str">
        <f t="shared" si="61"/>
        <v>-</v>
      </c>
      <c r="BZ77" s="151" t="str">
        <f t="shared" si="61"/>
        <v>-</v>
      </c>
      <c r="CB77" s="151"/>
      <c r="CC77" s="151"/>
      <c r="CD77" s="151"/>
      <c r="CE77" s="151"/>
      <c r="CF77" s="151"/>
      <c r="CG77" s="151"/>
      <c r="CH77" s="151"/>
      <c r="CI77" s="151"/>
      <c r="CJ77" s="151"/>
      <c r="CK77" s="151"/>
      <c r="CL77" s="151"/>
      <c r="CM77" s="151"/>
    </row>
    <row r="78" spans="1:91">
      <c r="A78" s="161"/>
      <c r="B78" s="135" t="s">
        <v>424</v>
      </c>
      <c r="C78" s="132"/>
      <c r="D78" s="132">
        <v>9</v>
      </c>
      <c r="E78" s="132"/>
      <c r="F78" s="132"/>
      <c r="G78" s="132"/>
      <c r="H78" s="150">
        <f>J78/I78*100</f>
        <v>33.333333333333329</v>
      </c>
      <c r="I78" s="135">
        <f>J78+N78</f>
        <v>108</v>
      </c>
      <c r="J78" s="135">
        <f t="shared" si="57"/>
        <v>36</v>
      </c>
      <c r="K78" s="135">
        <v>24</v>
      </c>
      <c r="L78" s="135">
        <v>12</v>
      </c>
      <c r="M78" s="135"/>
      <c r="N78" s="135">
        <v>72</v>
      </c>
      <c r="O78" s="131"/>
      <c r="P78" s="131"/>
      <c r="Q78" s="131"/>
      <c r="R78" s="131"/>
      <c r="S78" s="131"/>
      <c r="T78" s="131"/>
      <c r="U78" s="131"/>
      <c r="V78" s="131"/>
      <c r="W78" s="131">
        <v>3</v>
      </c>
      <c r="X78" s="131"/>
      <c r="Y78" s="131"/>
      <c r="Z78" s="131"/>
      <c r="AB78" s="159" t="str">
        <f t="shared" si="58"/>
        <v>-</v>
      </c>
      <c r="AC78" s="159" t="str">
        <f t="shared" si="58"/>
        <v>-</v>
      </c>
      <c r="AD78" s="159" t="str">
        <f t="shared" si="58"/>
        <v>-</v>
      </c>
      <c r="AE78" s="159" t="str">
        <f t="shared" si="58"/>
        <v>-</v>
      </c>
      <c r="AF78" s="159" t="str">
        <f t="shared" si="58"/>
        <v>-</v>
      </c>
      <c r="AG78" s="159" t="str">
        <f t="shared" si="58"/>
        <v>-</v>
      </c>
      <c r="AH78" s="159" t="str">
        <f t="shared" si="58"/>
        <v>-</v>
      </c>
      <c r="AI78" s="159" t="str">
        <f t="shared" si="58"/>
        <v>-</v>
      </c>
      <c r="AJ78" s="159" t="str">
        <f t="shared" si="58"/>
        <v>-</v>
      </c>
      <c r="AK78" s="159" t="str">
        <f t="shared" si="58"/>
        <v>-</v>
      </c>
      <c r="AL78" s="159" t="str">
        <f t="shared" si="58"/>
        <v>-</v>
      </c>
      <c r="AM78" s="159" t="str">
        <f t="shared" si="58"/>
        <v>-</v>
      </c>
      <c r="AO78" s="151" t="str">
        <f t="shared" si="59"/>
        <v>-</v>
      </c>
      <c r="AP78" s="151" t="str">
        <f t="shared" si="59"/>
        <v>-</v>
      </c>
      <c r="AQ78" s="151" t="str">
        <f t="shared" si="59"/>
        <v>-</v>
      </c>
      <c r="AR78" s="151" t="str">
        <f t="shared" si="59"/>
        <v>-</v>
      </c>
      <c r="AS78" s="151" t="str">
        <f t="shared" si="59"/>
        <v>-</v>
      </c>
      <c r="AT78" s="151" t="str">
        <f t="shared" si="59"/>
        <v>-</v>
      </c>
      <c r="AU78" s="151" t="str">
        <f t="shared" si="59"/>
        <v>-</v>
      </c>
      <c r="AV78" s="151" t="str">
        <f t="shared" si="59"/>
        <v>-</v>
      </c>
      <c r="AW78" s="151">
        <f t="shared" si="59"/>
        <v>1</v>
      </c>
      <c r="AX78" s="151" t="str">
        <f t="shared" si="59"/>
        <v>-</v>
      </c>
      <c r="AY78" s="151" t="str">
        <f t="shared" si="59"/>
        <v>-</v>
      </c>
      <c r="AZ78" s="151" t="str">
        <f t="shared" si="59"/>
        <v>-</v>
      </c>
      <c r="BB78" s="151" t="str">
        <f t="shared" si="60"/>
        <v>-</v>
      </c>
      <c r="BC78" s="151" t="str">
        <f t="shared" si="60"/>
        <v>-</v>
      </c>
      <c r="BD78" s="151" t="str">
        <f t="shared" si="60"/>
        <v>-</v>
      </c>
      <c r="BE78" s="151" t="str">
        <f t="shared" si="60"/>
        <v>-</v>
      </c>
      <c r="BF78" s="151" t="str">
        <f t="shared" si="60"/>
        <v>-</v>
      </c>
      <c r="BG78" s="151" t="str">
        <f t="shared" si="60"/>
        <v>-</v>
      </c>
      <c r="BH78" s="151" t="str">
        <f t="shared" si="60"/>
        <v>-</v>
      </c>
      <c r="BI78" s="151" t="str">
        <f t="shared" si="60"/>
        <v>-</v>
      </c>
      <c r="BJ78" s="151" t="str">
        <f t="shared" si="60"/>
        <v>-</v>
      </c>
      <c r="BK78" s="151" t="str">
        <f t="shared" si="60"/>
        <v>-</v>
      </c>
      <c r="BL78" s="151" t="str">
        <f t="shared" si="60"/>
        <v>-</v>
      </c>
      <c r="BM78" s="151" t="str">
        <f t="shared" si="60"/>
        <v>-</v>
      </c>
      <c r="BO78" s="151" t="str">
        <f t="shared" si="61"/>
        <v>-</v>
      </c>
      <c r="BP78" s="151" t="str">
        <f t="shared" si="61"/>
        <v>-</v>
      </c>
      <c r="BQ78" s="151" t="str">
        <f t="shared" si="61"/>
        <v>-</v>
      </c>
      <c r="BR78" s="151" t="str">
        <f t="shared" si="61"/>
        <v>-</v>
      </c>
      <c r="BS78" s="151" t="str">
        <f t="shared" si="61"/>
        <v>-</v>
      </c>
      <c r="BT78" s="151" t="str">
        <f t="shared" si="61"/>
        <v>-</v>
      </c>
      <c r="BU78" s="151" t="str">
        <f t="shared" si="61"/>
        <v>-</v>
      </c>
      <c r="BV78" s="151" t="str">
        <f t="shared" si="61"/>
        <v>-</v>
      </c>
      <c r="BW78" s="151" t="str">
        <f t="shared" si="61"/>
        <v>-</v>
      </c>
      <c r="BX78" s="151" t="str">
        <f t="shared" si="61"/>
        <v>-</v>
      </c>
      <c r="BY78" s="151" t="str">
        <f t="shared" si="61"/>
        <v>-</v>
      </c>
      <c r="BZ78" s="151" t="str">
        <f t="shared" si="61"/>
        <v>-</v>
      </c>
      <c r="CB78" s="151"/>
      <c r="CC78" s="151"/>
      <c r="CD78" s="151"/>
      <c r="CE78" s="151"/>
      <c r="CF78" s="151"/>
      <c r="CG78" s="151"/>
      <c r="CH78" s="151"/>
      <c r="CI78" s="151"/>
      <c r="CJ78" s="151"/>
      <c r="CK78" s="151"/>
      <c r="CL78" s="151"/>
      <c r="CM78" s="151"/>
    </row>
    <row r="79" spans="1:91">
      <c r="A79" s="171" t="s">
        <v>425</v>
      </c>
      <c r="B79" s="135" t="s">
        <v>426</v>
      </c>
      <c r="C79" s="132"/>
      <c r="D79" s="132">
        <v>12</v>
      </c>
      <c r="E79" s="132"/>
      <c r="F79" s="132"/>
      <c r="G79" s="132"/>
      <c r="H79" s="150">
        <f>J79/I79*100</f>
        <v>32.592592592592595</v>
      </c>
      <c r="I79" s="135">
        <f>J79+N79</f>
        <v>135</v>
      </c>
      <c r="J79" s="135">
        <f t="shared" si="57"/>
        <v>44</v>
      </c>
      <c r="K79" s="131">
        <v>34</v>
      </c>
      <c r="L79" s="131"/>
      <c r="M79" s="131">
        <v>10</v>
      </c>
      <c r="N79" s="131">
        <v>91</v>
      </c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>
        <v>4</v>
      </c>
      <c r="AB79" s="159" t="str">
        <f t="shared" si="58"/>
        <v>-</v>
      </c>
      <c r="AC79" s="159" t="str">
        <f t="shared" si="58"/>
        <v>-</v>
      </c>
      <c r="AD79" s="159" t="str">
        <f t="shared" si="58"/>
        <v>-</v>
      </c>
      <c r="AE79" s="159" t="str">
        <f t="shared" si="58"/>
        <v>-</v>
      </c>
      <c r="AF79" s="159" t="str">
        <f t="shared" si="58"/>
        <v>-</v>
      </c>
      <c r="AG79" s="159" t="str">
        <f t="shared" si="58"/>
        <v>-</v>
      </c>
      <c r="AH79" s="159" t="str">
        <f t="shared" si="58"/>
        <v>-</v>
      </c>
      <c r="AI79" s="159" t="str">
        <f t="shared" si="58"/>
        <v>-</v>
      </c>
      <c r="AJ79" s="159" t="str">
        <f t="shared" si="58"/>
        <v>-</v>
      </c>
      <c r="AK79" s="159" t="str">
        <f t="shared" si="58"/>
        <v>-</v>
      </c>
      <c r="AL79" s="159" t="str">
        <f t="shared" si="58"/>
        <v>-</v>
      </c>
      <c r="AM79" s="159" t="str">
        <f t="shared" si="58"/>
        <v>-</v>
      </c>
      <c r="AO79" s="151" t="str">
        <f t="shared" si="59"/>
        <v>-</v>
      </c>
      <c r="AP79" s="151" t="str">
        <f t="shared" si="59"/>
        <v>-</v>
      </c>
      <c r="AQ79" s="151" t="str">
        <f t="shared" si="59"/>
        <v>-</v>
      </c>
      <c r="AR79" s="151" t="str">
        <f t="shared" si="59"/>
        <v>-</v>
      </c>
      <c r="AS79" s="151" t="str">
        <f t="shared" si="59"/>
        <v>-</v>
      </c>
      <c r="AT79" s="151" t="str">
        <f t="shared" si="59"/>
        <v>-</v>
      </c>
      <c r="AU79" s="151" t="str">
        <f t="shared" si="59"/>
        <v>-</v>
      </c>
      <c r="AV79" s="151" t="str">
        <f t="shared" si="59"/>
        <v>-</v>
      </c>
      <c r="AW79" s="151" t="str">
        <f t="shared" si="59"/>
        <v>-</v>
      </c>
      <c r="AX79" s="151" t="str">
        <f t="shared" si="59"/>
        <v>-</v>
      </c>
      <c r="AY79" s="151" t="str">
        <f t="shared" si="59"/>
        <v>-</v>
      </c>
      <c r="AZ79" s="151">
        <f t="shared" si="59"/>
        <v>1</v>
      </c>
      <c r="BB79" s="151" t="str">
        <f t="shared" si="60"/>
        <v>-</v>
      </c>
      <c r="BC79" s="151" t="str">
        <f t="shared" si="60"/>
        <v>-</v>
      </c>
      <c r="BD79" s="151" t="str">
        <f t="shared" si="60"/>
        <v>-</v>
      </c>
      <c r="BE79" s="151" t="str">
        <f t="shared" si="60"/>
        <v>-</v>
      </c>
      <c r="BF79" s="151" t="str">
        <f t="shared" si="60"/>
        <v>-</v>
      </c>
      <c r="BG79" s="151" t="str">
        <f t="shared" si="60"/>
        <v>-</v>
      </c>
      <c r="BH79" s="151" t="str">
        <f t="shared" si="60"/>
        <v>-</v>
      </c>
      <c r="BI79" s="151" t="str">
        <f t="shared" si="60"/>
        <v>-</v>
      </c>
      <c r="BJ79" s="151" t="str">
        <f t="shared" si="60"/>
        <v>-</v>
      </c>
      <c r="BK79" s="151" t="str">
        <f t="shared" si="60"/>
        <v>-</v>
      </c>
      <c r="BL79" s="151" t="str">
        <f t="shared" si="60"/>
        <v>-</v>
      </c>
      <c r="BM79" s="151" t="str">
        <f t="shared" si="60"/>
        <v>-</v>
      </c>
      <c r="BO79" s="151" t="str">
        <f t="shared" si="61"/>
        <v>-</v>
      </c>
      <c r="BP79" s="151" t="str">
        <f t="shared" si="61"/>
        <v>-</v>
      </c>
      <c r="BQ79" s="151" t="str">
        <f t="shared" si="61"/>
        <v>-</v>
      </c>
      <c r="BR79" s="151" t="str">
        <f t="shared" si="61"/>
        <v>-</v>
      </c>
      <c r="BS79" s="151" t="str">
        <f t="shared" si="61"/>
        <v>-</v>
      </c>
      <c r="BT79" s="151" t="str">
        <f t="shared" si="61"/>
        <v>-</v>
      </c>
      <c r="BU79" s="151" t="str">
        <f t="shared" si="61"/>
        <v>-</v>
      </c>
      <c r="BV79" s="151" t="str">
        <f t="shared" si="61"/>
        <v>-</v>
      </c>
      <c r="BW79" s="151" t="str">
        <f t="shared" si="61"/>
        <v>-</v>
      </c>
      <c r="BX79" s="151" t="str">
        <f t="shared" si="61"/>
        <v>-</v>
      </c>
      <c r="BY79" s="151" t="str">
        <f t="shared" si="61"/>
        <v>-</v>
      </c>
      <c r="BZ79" s="151" t="str">
        <f t="shared" si="61"/>
        <v>-</v>
      </c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</row>
    <row r="80" spans="1:91" ht="25.5">
      <c r="A80" s="171"/>
      <c r="B80" s="172" t="s">
        <v>427</v>
      </c>
      <c r="C80" s="132"/>
      <c r="D80" s="132"/>
      <c r="E80" s="132"/>
      <c r="F80" s="132"/>
      <c r="G80" s="132"/>
      <c r="H80" s="150"/>
      <c r="I80" s="135"/>
      <c r="J80" s="135">
        <f t="shared" si="57"/>
        <v>0</v>
      </c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B80" s="159" t="str">
        <f t="shared" si="58"/>
        <v>-</v>
      </c>
      <c r="AC80" s="159" t="str">
        <f t="shared" si="58"/>
        <v>-</v>
      </c>
      <c r="AD80" s="159" t="str">
        <f t="shared" si="58"/>
        <v>-</v>
      </c>
      <c r="AE80" s="159" t="str">
        <f t="shared" si="58"/>
        <v>-</v>
      </c>
      <c r="AF80" s="159" t="str">
        <f t="shared" si="58"/>
        <v>-</v>
      </c>
      <c r="AG80" s="159" t="str">
        <f t="shared" si="58"/>
        <v>-</v>
      </c>
      <c r="AH80" s="159" t="str">
        <f t="shared" si="58"/>
        <v>-</v>
      </c>
      <c r="AI80" s="159" t="str">
        <f t="shared" si="58"/>
        <v>-</v>
      </c>
      <c r="AJ80" s="159" t="str">
        <f t="shared" si="58"/>
        <v>-</v>
      </c>
      <c r="AK80" s="159" t="str">
        <f t="shared" si="58"/>
        <v>-</v>
      </c>
      <c r="AL80" s="159" t="str">
        <f t="shared" si="58"/>
        <v>-</v>
      </c>
      <c r="AM80" s="159" t="str">
        <f t="shared" si="58"/>
        <v>-</v>
      </c>
      <c r="AO80" s="151" t="str">
        <f t="shared" si="59"/>
        <v>-</v>
      </c>
      <c r="AP80" s="151" t="str">
        <f t="shared" si="59"/>
        <v>-</v>
      </c>
      <c r="AQ80" s="151" t="str">
        <f t="shared" si="59"/>
        <v>-</v>
      </c>
      <c r="AR80" s="151" t="str">
        <f t="shared" si="59"/>
        <v>-</v>
      </c>
      <c r="AS80" s="151" t="str">
        <f t="shared" si="59"/>
        <v>-</v>
      </c>
      <c r="AT80" s="151" t="str">
        <f t="shared" si="59"/>
        <v>-</v>
      </c>
      <c r="AU80" s="151" t="str">
        <f t="shared" si="59"/>
        <v>-</v>
      </c>
      <c r="AV80" s="151" t="str">
        <f t="shared" si="59"/>
        <v>-</v>
      </c>
      <c r="AW80" s="151" t="str">
        <f t="shared" si="59"/>
        <v>-</v>
      </c>
      <c r="AX80" s="151" t="str">
        <f t="shared" si="59"/>
        <v>-</v>
      </c>
      <c r="AY80" s="151" t="str">
        <f t="shared" si="59"/>
        <v>-</v>
      </c>
      <c r="AZ80" s="151" t="str">
        <f t="shared" si="59"/>
        <v>-</v>
      </c>
      <c r="BB80" s="151" t="str">
        <f t="shared" si="60"/>
        <v>-</v>
      </c>
      <c r="BC80" s="151" t="str">
        <f t="shared" si="60"/>
        <v>-</v>
      </c>
      <c r="BD80" s="151" t="str">
        <f t="shared" si="60"/>
        <v>-</v>
      </c>
      <c r="BE80" s="151" t="str">
        <f t="shared" si="60"/>
        <v>-</v>
      </c>
      <c r="BF80" s="151" t="str">
        <f t="shared" si="60"/>
        <v>-</v>
      </c>
      <c r="BG80" s="151" t="str">
        <f t="shared" si="60"/>
        <v>-</v>
      </c>
      <c r="BH80" s="151" t="str">
        <f t="shared" si="60"/>
        <v>-</v>
      </c>
      <c r="BI80" s="151" t="str">
        <f t="shared" si="60"/>
        <v>-</v>
      </c>
      <c r="BJ80" s="151" t="str">
        <f t="shared" si="60"/>
        <v>-</v>
      </c>
      <c r="BK80" s="151" t="str">
        <f t="shared" si="60"/>
        <v>-</v>
      </c>
      <c r="BL80" s="151" t="str">
        <f t="shared" si="60"/>
        <v>-</v>
      </c>
      <c r="BM80" s="151" t="str">
        <f t="shared" si="60"/>
        <v>-</v>
      </c>
      <c r="BO80" s="151" t="str">
        <f t="shared" si="61"/>
        <v>-</v>
      </c>
      <c r="BP80" s="151" t="str">
        <f t="shared" si="61"/>
        <v>-</v>
      </c>
      <c r="BQ80" s="151" t="str">
        <f t="shared" si="61"/>
        <v>-</v>
      </c>
      <c r="BR80" s="151" t="str">
        <f t="shared" si="61"/>
        <v>-</v>
      </c>
      <c r="BS80" s="151" t="str">
        <f t="shared" si="61"/>
        <v>-</v>
      </c>
      <c r="BT80" s="151" t="str">
        <f t="shared" si="61"/>
        <v>-</v>
      </c>
      <c r="BU80" s="151" t="str">
        <f t="shared" si="61"/>
        <v>-</v>
      </c>
      <c r="BV80" s="151" t="str">
        <f t="shared" si="61"/>
        <v>-</v>
      </c>
      <c r="BW80" s="151" t="str">
        <f t="shared" si="61"/>
        <v>-</v>
      </c>
      <c r="BX80" s="151" t="str">
        <f t="shared" si="61"/>
        <v>-</v>
      </c>
      <c r="BY80" s="151" t="str">
        <f t="shared" si="61"/>
        <v>-</v>
      </c>
      <c r="BZ80" s="151" t="str">
        <f t="shared" si="61"/>
        <v>-</v>
      </c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</row>
    <row r="81" spans="1:91">
      <c r="A81" s="171" t="s">
        <v>428</v>
      </c>
      <c r="B81" s="135" t="s">
        <v>429</v>
      </c>
      <c r="C81" s="132"/>
      <c r="D81" s="132">
        <v>12</v>
      </c>
      <c r="E81" s="132"/>
      <c r="F81" s="132"/>
      <c r="G81" s="132"/>
      <c r="H81" s="150">
        <f>J81/I81*100</f>
        <v>32.592592592592595</v>
      </c>
      <c r="I81" s="135">
        <f>J81+N81</f>
        <v>135</v>
      </c>
      <c r="J81" s="135">
        <f t="shared" si="57"/>
        <v>44</v>
      </c>
      <c r="K81" s="131">
        <v>34</v>
      </c>
      <c r="L81" s="131"/>
      <c r="M81" s="131">
        <v>10</v>
      </c>
      <c r="N81" s="131">
        <v>91</v>
      </c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>
        <v>4</v>
      </c>
      <c r="AB81" s="159" t="str">
        <f t="shared" si="58"/>
        <v>-</v>
      </c>
      <c r="AC81" s="159" t="str">
        <f t="shared" si="58"/>
        <v>-</v>
      </c>
      <c r="AD81" s="159" t="str">
        <f t="shared" si="58"/>
        <v>-</v>
      </c>
      <c r="AE81" s="159" t="str">
        <f t="shared" si="58"/>
        <v>-</v>
      </c>
      <c r="AF81" s="159" t="str">
        <f t="shared" si="58"/>
        <v>-</v>
      </c>
      <c r="AG81" s="159" t="str">
        <f t="shared" si="58"/>
        <v>-</v>
      </c>
      <c r="AH81" s="159" t="str">
        <f t="shared" si="58"/>
        <v>-</v>
      </c>
      <c r="AI81" s="159" t="str">
        <f t="shared" si="58"/>
        <v>-</v>
      </c>
      <c r="AJ81" s="159" t="str">
        <f t="shared" si="58"/>
        <v>-</v>
      </c>
      <c r="AK81" s="159" t="str">
        <f t="shared" si="58"/>
        <v>-</v>
      </c>
      <c r="AL81" s="159" t="str">
        <f t="shared" si="58"/>
        <v>-</v>
      </c>
      <c r="AM81" s="159" t="str">
        <f t="shared" si="58"/>
        <v>-</v>
      </c>
      <c r="AO81" s="151" t="str">
        <f t="shared" si="59"/>
        <v>-</v>
      </c>
      <c r="AP81" s="151" t="str">
        <f t="shared" si="59"/>
        <v>-</v>
      </c>
      <c r="AQ81" s="151" t="str">
        <f t="shared" si="59"/>
        <v>-</v>
      </c>
      <c r="AR81" s="151" t="str">
        <f t="shared" si="59"/>
        <v>-</v>
      </c>
      <c r="AS81" s="151" t="str">
        <f t="shared" si="59"/>
        <v>-</v>
      </c>
      <c r="AT81" s="151" t="str">
        <f t="shared" si="59"/>
        <v>-</v>
      </c>
      <c r="AU81" s="151" t="str">
        <f t="shared" si="59"/>
        <v>-</v>
      </c>
      <c r="AV81" s="151" t="str">
        <f t="shared" si="59"/>
        <v>-</v>
      </c>
      <c r="AW81" s="151" t="str">
        <f t="shared" si="59"/>
        <v>-</v>
      </c>
      <c r="AX81" s="151" t="str">
        <f t="shared" si="59"/>
        <v>-</v>
      </c>
      <c r="AY81" s="151" t="str">
        <f t="shared" si="59"/>
        <v>-</v>
      </c>
      <c r="AZ81" s="151">
        <f t="shared" si="59"/>
        <v>1</v>
      </c>
      <c r="BB81" s="151" t="str">
        <f t="shared" si="60"/>
        <v>-</v>
      </c>
      <c r="BC81" s="151" t="str">
        <f t="shared" si="60"/>
        <v>-</v>
      </c>
      <c r="BD81" s="151" t="str">
        <f t="shared" si="60"/>
        <v>-</v>
      </c>
      <c r="BE81" s="151" t="str">
        <f t="shared" si="60"/>
        <v>-</v>
      </c>
      <c r="BF81" s="151" t="str">
        <f t="shared" si="60"/>
        <v>-</v>
      </c>
      <c r="BG81" s="151" t="str">
        <f t="shared" si="60"/>
        <v>-</v>
      </c>
      <c r="BH81" s="151" t="str">
        <f t="shared" si="60"/>
        <v>-</v>
      </c>
      <c r="BI81" s="151" t="str">
        <f t="shared" si="60"/>
        <v>-</v>
      </c>
      <c r="BJ81" s="151" t="str">
        <f t="shared" si="60"/>
        <v>-</v>
      </c>
      <c r="BK81" s="151" t="str">
        <f t="shared" si="60"/>
        <v>-</v>
      </c>
      <c r="BL81" s="151" t="str">
        <f t="shared" si="60"/>
        <v>-</v>
      </c>
      <c r="BM81" s="151" t="str">
        <f t="shared" si="60"/>
        <v>-</v>
      </c>
      <c r="BO81" s="151" t="str">
        <f t="shared" si="61"/>
        <v>-</v>
      </c>
      <c r="BP81" s="151" t="str">
        <f t="shared" si="61"/>
        <v>-</v>
      </c>
      <c r="BQ81" s="151" t="str">
        <f t="shared" si="61"/>
        <v>-</v>
      </c>
      <c r="BR81" s="151" t="str">
        <f t="shared" si="61"/>
        <v>-</v>
      </c>
      <c r="BS81" s="151" t="str">
        <f t="shared" si="61"/>
        <v>-</v>
      </c>
      <c r="BT81" s="151" t="str">
        <f t="shared" si="61"/>
        <v>-</v>
      </c>
      <c r="BU81" s="151" t="str">
        <f t="shared" si="61"/>
        <v>-</v>
      </c>
      <c r="BV81" s="151" t="str">
        <f t="shared" si="61"/>
        <v>-</v>
      </c>
      <c r="BW81" s="151" t="str">
        <f t="shared" si="61"/>
        <v>-</v>
      </c>
      <c r="BX81" s="151" t="str">
        <f t="shared" si="61"/>
        <v>-</v>
      </c>
      <c r="BY81" s="151" t="str">
        <f t="shared" si="61"/>
        <v>-</v>
      </c>
      <c r="BZ81" s="151" t="str">
        <f t="shared" si="61"/>
        <v>-</v>
      </c>
      <c r="CB81" s="151"/>
      <c r="CC81" s="151"/>
      <c r="CD81" s="151"/>
      <c r="CE81" s="151"/>
      <c r="CF81" s="151"/>
      <c r="CG81" s="151"/>
      <c r="CH81" s="151"/>
      <c r="CI81" s="151"/>
      <c r="CJ81" s="151"/>
      <c r="CK81" s="151"/>
      <c r="CL81" s="151"/>
      <c r="CM81" s="151"/>
    </row>
    <row r="82" spans="1:91">
      <c r="A82" s="171"/>
      <c r="B82" s="85" t="s">
        <v>430</v>
      </c>
      <c r="C82" s="130"/>
      <c r="D82" s="132"/>
      <c r="E82" s="132"/>
      <c r="F82" s="132"/>
      <c r="G82" s="132"/>
      <c r="H82" s="150"/>
      <c r="I82" s="135"/>
      <c r="J82" s="135">
        <f t="shared" si="57"/>
        <v>0</v>
      </c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B82" s="159" t="str">
        <f t="shared" si="58"/>
        <v>-</v>
      </c>
      <c r="AC82" s="159" t="str">
        <f t="shared" si="58"/>
        <v>-</v>
      </c>
      <c r="AD82" s="159" t="str">
        <f t="shared" si="58"/>
        <v>-</v>
      </c>
      <c r="AE82" s="159" t="str">
        <f t="shared" si="58"/>
        <v>-</v>
      </c>
      <c r="AF82" s="159" t="str">
        <f t="shared" si="58"/>
        <v>-</v>
      </c>
      <c r="AG82" s="159" t="str">
        <f t="shared" si="58"/>
        <v>-</v>
      </c>
      <c r="AH82" s="159" t="str">
        <f t="shared" si="58"/>
        <v>-</v>
      </c>
      <c r="AI82" s="159" t="str">
        <f t="shared" si="58"/>
        <v>-</v>
      </c>
      <c r="AJ82" s="159" t="str">
        <f t="shared" si="58"/>
        <v>-</v>
      </c>
      <c r="AK82" s="159" t="str">
        <f t="shared" si="58"/>
        <v>-</v>
      </c>
      <c r="AL82" s="159" t="str">
        <f t="shared" si="58"/>
        <v>-</v>
      </c>
      <c r="AM82" s="159" t="str">
        <f t="shared" si="58"/>
        <v>-</v>
      </c>
      <c r="AO82" s="151" t="str">
        <f t="shared" si="59"/>
        <v>-</v>
      </c>
      <c r="AP82" s="151" t="str">
        <f t="shared" si="59"/>
        <v>-</v>
      </c>
      <c r="AQ82" s="151" t="str">
        <f t="shared" si="59"/>
        <v>-</v>
      </c>
      <c r="AR82" s="151" t="str">
        <f t="shared" si="59"/>
        <v>-</v>
      </c>
      <c r="AS82" s="151" t="str">
        <f t="shared" si="59"/>
        <v>-</v>
      </c>
      <c r="AT82" s="151" t="str">
        <f t="shared" si="59"/>
        <v>-</v>
      </c>
      <c r="AU82" s="151" t="str">
        <f t="shared" si="59"/>
        <v>-</v>
      </c>
      <c r="AV82" s="151" t="str">
        <f t="shared" si="59"/>
        <v>-</v>
      </c>
      <c r="AW82" s="151" t="str">
        <f t="shared" si="59"/>
        <v>-</v>
      </c>
      <c r="AX82" s="151" t="str">
        <f t="shared" si="59"/>
        <v>-</v>
      </c>
      <c r="AY82" s="151" t="str">
        <f t="shared" si="59"/>
        <v>-</v>
      </c>
      <c r="AZ82" s="151" t="str">
        <f t="shared" si="59"/>
        <v>-</v>
      </c>
      <c r="BB82" s="151" t="str">
        <f t="shared" si="60"/>
        <v>-</v>
      </c>
      <c r="BC82" s="151" t="str">
        <f t="shared" si="60"/>
        <v>-</v>
      </c>
      <c r="BD82" s="151" t="str">
        <f t="shared" si="60"/>
        <v>-</v>
      </c>
      <c r="BE82" s="151" t="str">
        <f t="shared" si="60"/>
        <v>-</v>
      </c>
      <c r="BF82" s="151" t="str">
        <f t="shared" si="60"/>
        <v>-</v>
      </c>
      <c r="BG82" s="151" t="str">
        <f t="shared" si="60"/>
        <v>-</v>
      </c>
      <c r="BH82" s="151" t="str">
        <f t="shared" si="60"/>
        <v>-</v>
      </c>
      <c r="BI82" s="151" t="str">
        <f t="shared" si="60"/>
        <v>-</v>
      </c>
      <c r="BJ82" s="151" t="str">
        <f t="shared" si="60"/>
        <v>-</v>
      </c>
      <c r="BK82" s="151" t="str">
        <f t="shared" si="60"/>
        <v>-</v>
      </c>
      <c r="BL82" s="151" t="str">
        <f t="shared" si="60"/>
        <v>-</v>
      </c>
      <c r="BM82" s="151" t="str">
        <f t="shared" si="60"/>
        <v>-</v>
      </c>
      <c r="BO82" s="151" t="str">
        <f t="shared" si="61"/>
        <v>-</v>
      </c>
      <c r="BP82" s="151" t="str">
        <f t="shared" si="61"/>
        <v>-</v>
      </c>
      <c r="BQ82" s="151" t="str">
        <f t="shared" si="61"/>
        <v>-</v>
      </c>
      <c r="BR82" s="151" t="str">
        <f t="shared" si="61"/>
        <v>-</v>
      </c>
      <c r="BS82" s="151" t="str">
        <f t="shared" si="61"/>
        <v>-</v>
      </c>
      <c r="BT82" s="151" t="str">
        <f t="shared" si="61"/>
        <v>-</v>
      </c>
      <c r="BU82" s="151" t="str">
        <f t="shared" si="61"/>
        <v>-</v>
      </c>
      <c r="BV82" s="151" t="str">
        <f t="shared" si="61"/>
        <v>-</v>
      </c>
      <c r="BW82" s="151" t="str">
        <f t="shared" si="61"/>
        <v>-</v>
      </c>
      <c r="BX82" s="151" t="str">
        <f t="shared" si="61"/>
        <v>-</v>
      </c>
      <c r="BY82" s="151" t="str">
        <f t="shared" si="61"/>
        <v>-</v>
      </c>
      <c r="BZ82" s="151" t="str">
        <f t="shared" si="61"/>
        <v>-</v>
      </c>
      <c r="CB82" s="151"/>
      <c r="CC82" s="151"/>
      <c r="CD82" s="151"/>
      <c r="CE82" s="151"/>
      <c r="CF82" s="151"/>
      <c r="CG82" s="151"/>
      <c r="CH82" s="151"/>
      <c r="CI82" s="151"/>
      <c r="CJ82" s="151"/>
      <c r="CK82" s="151"/>
      <c r="CL82" s="151"/>
      <c r="CM82" s="151"/>
    </row>
    <row r="83" spans="1:91">
      <c r="A83" s="173" t="s">
        <v>431</v>
      </c>
      <c r="B83" s="174" t="s">
        <v>339</v>
      </c>
      <c r="C83" s="175"/>
      <c r="D83" s="175">
        <v>10</v>
      </c>
      <c r="E83" s="175"/>
      <c r="F83" s="175"/>
      <c r="G83" s="175"/>
      <c r="H83" s="150">
        <f>J83/I83*100</f>
        <v>38.888888888888893</v>
      </c>
      <c r="I83" s="176">
        <f>J83+N83</f>
        <v>108</v>
      </c>
      <c r="J83" s="176">
        <f t="shared" si="57"/>
        <v>42</v>
      </c>
      <c r="K83" s="177"/>
      <c r="L83" s="177"/>
      <c r="M83" s="177">
        <v>42</v>
      </c>
      <c r="N83" s="177">
        <v>66</v>
      </c>
      <c r="O83" s="177"/>
      <c r="P83" s="177"/>
      <c r="Q83" s="177"/>
      <c r="R83" s="177"/>
      <c r="S83" s="177"/>
      <c r="T83" s="177"/>
      <c r="U83" s="177"/>
      <c r="V83" s="177"/>
      <c r="W83" s="177"/>
      <c r="X83" s="177">
        <v>3</v>
      </c>
      <c r="Y83" s="177"/>
      <c r="Z83" s="177"/>
      <c r="AB83" s="159" t="str">
        <f t="shared" si="58"/>
        <v>-</v>
      </c>
      <c r="AC83" s="159" t="str">
        <f t="shared" si="58"/>
        <v>-</v>
      </c>
      <c r="AD83" s="159" t="str">
        <f t="shared" si="58"/>
        <v>-</v>
      </c>
      <c r="AE83" s="159" t="str">
        <f t="shared" si="58"/>
        <v>-</v>
      </c>
      <c r="AF83" s="159" t="str">
        <f t="shared" si="58"/>
        <v>-</v>
      </c>
      <c r="AG83" s="159" t="str">
        <f t="shared" si="58"/>
        <v>-</v>
      </c>
      <c r="AH83" s="159" t="str">
        <f t="shared" si="58"/>
        <v>-</v>
      </c>
      <c r="AI83" s="159" t="str">
        <f t="shared" si="58"/>
        <v>-</v>
      </c>
      <c r="AJ83" s="159" t="str">
        <f t="shared" si="58"/>
        <v>-</v>
      </c>
      <c r="AK83" s="159" t="str">
        <f t="shared" si="58"/>
        <v>-</v>
      </c>
      <c r="AL83" s="159" t="str">
        <f t="shared" si="58"/>
        <v>-</v>
      </c>
      <c r="AM83" s="159" t="str">
        <f t="shared" si="58"/>
        <v>-</v>
      </c>
      <c r="AO83" s="151" t="str">
        <f t="shared" si="59"/>
        <v>-</v>
      </c>
      <c r="AP83" s="151" t="str">
        <f t="shared" si="59"/>
        <v>-</v>
      </c>
      <c r="AQ83" s="151" t="str">
        <f t="shared" si="59"/>
        <v>-</v>
      </c>
      <c r="AR83" s="151" t="str">
        <f t="shared" si="59"/>
        <v>-</v>
      </c>
      <c r="AS83" s="151" t="str">
        <f t="shared" si="59"/>
        <v>-</v>
      </c>
      <c r="AT83" s="151" t="str">
        <f t="shared" si="59"/>
        <v>-</v>
      </c>
      <c r="AU83" s="151" t="str">
        <f t="shared" si="59"/>
        <v>-</v>
      </c>
      <c r="AV83" s="151" t="str">
        <f t="shared" si="59"/>
        <v>-</v>
      </c>
      <c r="AW83" s="151" t="str">
        <f t="shared" si="59"/>
        <v>-</v>
      </c>
      <c r="AX83" s="151">
        <f t="shared" si="59"/>
        <v>1</v>
      </c>
      <c r="AY83" s="151" t="str">
        <f t="shared" si="59"/>
        <v>-</v>
      </c>
      <c r="AZ83" s="151" t="str">
        <f t="shared" si="59"/>
        <v>-</v>
      </c>
      <c r="BB83" s="151" t="str">
        <f t="shared" si="60"/>
        <v>-</v>
      </c>
      <c r="BC83" s="151" t="str">
        <f t="shared" si="60"/>
        <v>-</v>
      </c>
      <c r="BD83" s="151" t="str">
        <f t="shared" si="60"/>
        <v>-</v>
      </c>
      <c r="BE83" s="151" t="str">
        <f t="shared" si="60"/>
        <v>-</v>
      </c>
      <c r="BF83" s="151" t="str">
        <f t="shared" si="60"/>
        <v>-</v>
      </c>
      <c r="BG83" s="151" t="str">
        <f t="shared" si="60"/>
        <v>-</v>
      </c>
      <c r="BH83" s="151" t="str">
        <f t="shared" si="60"/>
        <v>-</v>
      </c>
      <c r="BI83" s="151" t="str">
        <f t="shared" si="60"/>
        <v>-</v>
      </c>
      <c r="BJ83" s="151" t="str">
        <f t="shared" si="60"/>
        <v>-</v>
      </c>
      <c r="BK83" s="151" t="str">
        <f t="shared" si="60"/>
        <v>-</v>
      </c>
      <c r="BL83" s="151" t="str">
        <f t="shared" si="60"/>
        <v>-</v>
      </c>
      <c r="BM83" s="151" t="str">
        <f t="shared" si="60"/>
        <v>-</v>
      </c>
      <c r="BO83" s="151" t="str">
        <f t="shared" si="61"/>
        <v>-</v>
      </c>
      <c r="BP83" s="151" t="str">
        <f t="shared" si="61"/>
        <v>-</v>
      </c>
      <c r="BQ83" s="151" t="str">
        <f t="shared" si="61"/>
        <v>-</v>
      </c>
      <c r="BR83" s="151" t="str">
        <f t="shared" si="61"/>
        <v>-</v>
      </c>
      <c r="BS83" s="151" t="str">
        <f t="shared" si="61"/>
        <v>-</v>
      </c>
      <c r="BT83" s="151" t="str">
        <f t="shared" si="61"/>
        <v>-</v>
      </c>
      <c r="BU83" s="151" t="str">
        <f t="shared" si="61"/>
        <v>-</v>
      </c>
      <c r="BV83" s="151" t="str">
        <f t="shared" si="61"/>
        <v>-</v>
      </c>
      <c r="BW83" s="151" t="str">
        <f t="shared" si="61"/>
        <v>-</v>
      </c>
      <c r="BX83" s="151" t="str">
        <f t="shared" si="61"/>
        <v>-</v>
      </c>
      <c r="BY83" s="151" t="str">
        <f t="shared" si="61"/>
        <v>-</v>
      </c>
      <c r="BZ83" s="151" t="str">
        <f t="shared" si="61"/>
        <v>-</v>
      </c>
      <c r="CB83" s="151"/>
      <c r="CC83" s="151"/>
      <c r="CD83" s="151"/>
      <c r="CE83" s="151"/>
      <c r="CF83" s="151"/>
      <c r="CG83" s="151"/>
      <c r="CH83" s="151"/>
      <c r="CI83" s="151"/>
      <c r="CJ83" s="151"/>
      <c r="CK83" s="151"/>
      <c r="CL83" s="151"/>
      <c r="CM83" s="151"/>
    </row>
    <row r="84" spans="1:91">
      <c r="A84" s="178"/>
      <c r="B84" s="179" t="s">
        <v>432</v>
      </c>
      <c r="C84" s="180"/>
      <c r="D84" s="180"/>
      <c r="E84" s="180"/>
      <c r="F84" s="180"/>
      <c r="G84" s="180"/>
      <c r="H84" s="181"/>
      <c r="I84" s="137">
        <f t="shared" ref="I84:N84" si="62">SUM(I85:I87)</f>
        <v>317</v>
      </c>
      <c r="J84" s="146">
        <f t="shared" si="62"/>
        <v>0</v>
      </c>
      <c r="K84" s="137">
        <f t="shared" si="62"/>
        <v>0</v>
      </c>
      <c r="L84" s="137">
        <f t="shared" si="62"/>
        <v>0</v>
      </c>
      <c r="M84" s="137">
        <f t="shared" si="62"/>
        <v>210</v>
      </c>
      <c r="N84" s="137">
        <f t="shared" si="62"/>
        <v>105</v>
      </c>
      <c r="O84" s="182"/>
      <c r="P84" s="85"/>
      <c r="Q84" s="183"/>
      <c r="R84" s="183"/>
      <c r="S84" s="183"/>
      <c r="T84" s="183"/>
      <c r="U84" s="183"/>
      <c r="V84" s="183"/>
      <c r="W84" s="183"/>
      <c r="X84" s="183"/>
      <c r="Y84" s="183"/>
      <c r="Z84" s="183"/>
      <c r="AA84" s="183"/>
    </row>
    <row r="85" spans="1:91">
      <c r="A85" s="184"/>
      <c r="B85" s="180" t="s">
        <v>433</v>
      </c>
      <c r="C85" s="180"/>
      <c r="D85" s="180"/>
      <c r="E85" s="180"/>
      <c r="F85" s="180"/>
      <c r="G85" s="180"/>
      <c r="H85" s="180"/>
      <c r="I85" s="137">
        <v>45</v>
      </c>
      <c r="J85" s="137"/>
      <c r="K85" s="180"/>
      <c r="L85" s="180"/>
      <c r="M85" s="180">
        <v>30</v>
      </c>
      <c r="N85" s="180">
        <v>15</v>
      </c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</row>
    <row r="86" spans="1:91">
      <c r="A86" s="184"/>
      <c r="B86" s="180" t="s">
        <v>434</v>
      </c>
      <c r="C86" s="180"/>
      <c r="D86" s="180"/>
      <c r="E86" s="180"/>
      <c r="F86" s="180"/>
      <c r="G86" s="180"/>
      <c r="H86" s="180"/>
      <c r="I86" s="137">
        <v>92</v>
      </c>
      <c r="J86" s="137"/>
      <c r="K86" s="180"/>
      <c r="L86" s="180"/>
      <c r="M86" s="180">
        <v>60</v>
      </c>
      <c r="N86" s="180">
        <v>30</v>
      </c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</row>
    <row r="87" spans="1:91">
      <c r="A87" s="184"/>
      <c r="B87" s="185" t="s">
        <v>435</v>
      </c>
      <c r="C87" s="180"/>
      <c r="D87" s="180"/>
      <c r="E87" s="180"/>
      <c r="F87" s="180"/>
      <c r="G87" s="180"/>
      <c r="H87" s="180"/>
      <c r="I87" s="137">
        <v>180</v>
      </c>
      <c r="J87" s="137"/>
      <c r="K87" s="180"/>
      <c r="L87" s="180"/>
      <c r="M87" s="180">
        <v>120</v>
      </c>
      <c r="N87" s="180">
        <v>60</v>
      </c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</row>
    <row r="88" spans="1:91">
      <c r="A88" s="164"/>
      <c r="B88" s="186" t="s">
        <v>436</v>
      </c>
      <c r="C88" s="131"/>
      <c r="D88" s="187"/>
      <c r="E88" s="187"/>
      <c r="F88" s="187"/>
      <c r="G88" s="188"/>
      <c r="H88" s="155">
        <f>J88/I88*100</f>
        <v>51.638689048760988</v>
      </c>
      <c r="I88" s="187">
        <f t="shared" ref="I88:Z88" si="63">I8+I21+I32+I56+I65+I74</f>
        <v>7506</v>
      </c>
      <c r="J88" s="187">
        <f t="shared" si="63"/>
        <v>3876</v>
      </c>
      <c r="K88" s="187">
        <f t="shared" si="63"/>
        <v>1980</v>
      </c>
      <c r="L88" s="187">
        <f t="shared" si="63"/>
        <v>526</v>
      </c>
      <c r="M88" s="187">
        <f t="shared" si="63"/>
        <v>1440</v>
      </c>
      <c r="N88" s="187">
        <f t="shared" si="63"/>
        <v>3560</v>
      </c>
      <c r="O88" s="131">
        <f t="shared" si="63"/>
        <v>30</v>
      </c>
      <c r="P88" s="131">
        <f t="shared" si="63"/>
        <v>30</v>
      </c>
      <c r="Q88" s="131">
        <f t="shared" si="63"/>
        <v>30</v>
      </c>
      <c r="R88" s="131">
        <f t="shared" si="63"/>
        <v>30</v>
      </c>
      <c r="S88" s="131">
        <f t="shared" si="63"/>
        <v>28</v>
      </c>
      <c r="T88" s="131">
        <f t="shared" si="63"/>
        <v>28</v>
      </c>
      <c r="U88" s="131">
        <f t="shared" si="63"/>
        <v>28</v>
      </c>
      <c r="V88" s="131">
        <f t="shared" si="63"/>
        <v>28</v>
      </c>
      <c r="W88" s="131">
        <f t="shared" si="63"/>
        <v>28</v>
      </c>
      <c r="X88" s="131">
        <f t="shared" si="63"/>
        <v>28</v>
      </c>
      <c r="Y88" s="131">
        <f t="shared" si="63"/>
        <v>28</v>
      </c>
      <c r="Z88" s="131">
        <f t="shared" si="63"/>
        <v>28</v>
      </c>
    </row>
    <row r="89" spans="1:91">
      <c r="A89" s="189"/>
      <c r="B89" s="190"/>
      <c r="C89" s="131"/>
      <c r="D89" s="621" t="s">
        <v>437</v>
      </c>
      <c r="E89" s="621"/>
      <c r="F89" s="621"/>
      <c r="G89" s="621"/>
      <c r="H89" s="621"/>
      <c r="I89" s="191">
        <f>ROUND(I88/54,1)</f>
        <v>139</v>
      </c>
      <c r="J89" s="191"/>
      <c r="K89" s="191"/>
      <c r="L89" s="191"/>
      <c r="M89" s="135"/>
      <c r="N89" s="191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</row>
    <row r="90" spans="1:91">
      <c r="A90" s="183"/>
      <c r="B90" s="192" t="s">
        <v>438</v>
      </c>
      <c r="C90" s="192"/>
      <c r="D90" s="192"/>
      <c r="E90" s="192"/>
      <c r="F90" s="193"/>
      <c r="G90" s="193"/>
      <c r="H90" s="193"/>
      <c r="I90" s="181">
        <f t="shared" ref="I90:N90" si="64">I8+I21+I32+I56+I65+I74</f>
        <v>7506</v>
      </c>
      <c r="J90" s="181">
        <f t="shared" si="64"/>
        <v>3876</v>
      </c>
      <c r="K90" s="181">
        <f t="shared" si="64"/>
        <v>1980</v>
      </c>
      <c r="L90" s="181">
        <f t="shared" si="64"/>
        <v>526</v>
      </c>
      <c r="M90" s="181">
        <f t="shared" si="64"/>
        <v>1440</v>
      </c>
      <c r="N90" s="181">
        <f t="shared" si="64"/>
        <v>3560</v>
      </c>
      <c r="O90" s="181">
        <f t="shared" ref="O90:Z90" si="65">O8+O21+O32+O56+O65</f>
        <v>30</v>
      </c>
      <c r="P90" s="181">
        <f t="shared" si="65"/>
        <v>30</v>
      </c>
      <c r="Q90" s="181">
        <f t="shared" si="65"/>
        <v>30</v>
      </c>
      <c r="R90" s="181">
        <f t="shared" si="65"/>
        <v>30</v>
      </c>
      <c r="S90" s="181">
        <f t="shared" si="65"/>
        <v>28</v>
      </c>
      <c r="T90" s="181">
        <f t="shared" si="65"/>
        <v>28</v>
      </c>
      <c r="U90" s="181">
        <f t="shared" si="65"/>
        <v>28</v>
      </c>
      <c r="V90" s="181">
        <f t="shared" si="65"/>
        <v>28</v>
      </c>
      <c r="W90" s="181">
        <f t="shared" si="65"/>
        <v>21</v>
      </c>
      <c r="X90" s="181">
        <f t="shared" si="65"/>
        <v>25</v>
      </c>
      <c r="Y90" s="181">
        <f t="shared" si="65"/>
        <v>28</v>
      </c>
      <c r="Z90" s="181">
        <f t="shared" si="65"/>
        <v>16</v>
      </c>
      <c r="AB90" s="194">
        <f t="shared" ref="AB90:CM90" si="66">SUM(AB8+AB21+AB32+AB56+AB65+AB74)</f>
        <v>4</v>
      </c>
      <c r="AC90" s="194">
        <f t="shared" si="66"/>
        <v>2</v>
      </c>
      <c r="AD90" s="194">
        <f t="shared" si="66"/>
        <v>5</v>
      </c>
      <c r="AE90" s="194">
        <f t="shared" si="66"/>
        <v>5</v>
      </c>
      <c r="AF90" s="194">
        <f t="shared" si="66"/>
        <v>1</v>
      </c>
      <c r="AG90" s="194">
        <f t="shared" si="66"/>
        <v>2</v>
      </c>
      <c r="AH90" s="194">
        <f t="shared" si="66"/>
        <v>4</v>
      </c>
      <c r="AI90" s="194">
        <f t="shared" si="66"/>
        <v>1</v>
      </c>
      <c r="AJ90" s="194">
        <f t="shared" si="66"/>
        <v>4</v>
      </c>
      <c r="AK90" s="194">
        <f t="shared" si="66"/>
        <v>4</v>
      </c>
      <c r="AL90" s="194">
        <f t="shared" si="66"/>
        <v>1</v>
      </c>
      <c r="AM90" s="194">
        <f t="shared" si="66"/>
        <v>1</v>
      </c>
      <c r="AN90" s="137"/>
      <c r="AO90" s="194">
        <f t="shared" si="66"/>
        <v>5</v>
      </c>
      <c r="AP90" s="194">
        <f t="shared" si="66"/>
        <v>4</v>
      </c>
      <c r="AQ90" s="194">
        <f t="shared" si="66"/>
        <v>4</v>
      </c>
      <c r="AR90" s="194">
        <f t="shared" si="66"/>
        <v>3</v>
      </c>
      <c r="AS90" s="194">
        <f t="shared" si="66"/>
        <v>4</v>
      </c>
      <c r="AT90" s="194">
        <f t="shared" si="66"/>
        <v>6</v>
      </c>
      <c r="AU90" s="194">
        <f t="shared" si="66"/>
        <v>3</v>
      </c>
      <c r="AV90" s="194">
        <f t="shared" si="66"/>
        <v>4</v>
      </c>
      <c r="AW90" s="194">
        <f t="shared" si="66"/>
        <v>4</v>
      </c>
      <c r="AX90" s="194">
        <f t="shared" si="66"/>
        <v>3</v>
      </c>
      <c r="AY90" s="194">
        <f t="shared" si="66"/>
        <v>7</v>
      </c>
      <c r="AZ90" s="194">
        <f t="shared" si="66"/>
        <v>6</v>
      </c>
      <c r="BA90" s="137"/>
      <c r="BB90" s="194">
        <f t="shared" si="66"/>
        <v>0</v>
      </c>
      <c r="BC90" s="194">
        <f t="shared" si="66"/>
        <v>0</v>
      </c>
      <c r="BD90" s="194">
        <f t="shared" si="66"/>
        <v>0</v>
      </c>
      <c r="BE90" s="194">
        <f t="shared" si="66"/>
        <v>0</v>
      </c>
      <c r="BF90" s="194">
        <f t="shared" si="66"/>
        <v>0</v>
      </c>
      <c r="BG90" s="194">
        <f t="shared" si="66"/>
        <v>0</v>
      </c>
      <c r="BH90" s="194">
        <f t="shared" si="66"/>
        <v>1</v>
      </c>
      <c r="BI90" s="194">
        <f t="shared" si="66"/>
        <v>1</v>
      </c>
      <c r="BJ90" s="194">
        <f t="shared" si="66"/>
        <v>1</v>
      </c>
      <c r="BK90" s="194">
        <f t="shared" si="66"/>
        <v>1</v>
      </c>
      <c r="BL90" s="194">
        <f t="shared" si="66"/>
        <v>1</v>
      </c>
      <c r="BM90" s="194">
        <f t="shared" si="66"/>
        <v>1</v>
      </c>
      <c r="BN90" s="137"/>
      <c r="BO90" s="194">
        <f t="shared" si="66"/>
        <v>0</v>
      </c>
      <c r="BP90" s="194">
        <f t="shared" si="66"/>
        <v>0</v>
      </c>
      <c r="BQ90" s="194">
        <f t="shared" si="66"/>
        <v>0</v>
      </c>
      <c r="BR90" s="194">
        <f t="shared" si="66"/>
        <v>1</v>
      </c>
      <c r="BS90" s="194">
        <f t="shared" si="66"/>
        <v>0</v>
      </c>
      <c r="BT90" s="194">
        <f t="shared" si="66"/>
        <v>2</v>
      </c>
      <c r="BU90" s="194">
        <f t="shared" si="66"/>
        <v>1</v>
      </c>
      <c r="BV90" s="194">
        <f t="shared" si="66"/>
        <v>1</v>
      </c>
      <c r="BW90" s="194">
        <f t="shared" si="66"/>
        <v>1</v>
      </c>
      <c r="BX90" s="194">
        <f t="shared" si="66"/>
        <v>1</v>
      </c>
      <c r="BY90" s="194">
        <f t="shared" si="66"/>
        <v>1</v>
      </c>
      <c r="BZ90" s="194">
        <f t="shared" si="66"/>
        <v>1</v>
      </c>
      <c r="CB90" s="194">
        <f t="shared" si="66"/>
        <v>4</v>
      </c>
      <c r="CC90" s="194">
        <f t="shared" si="66"/>
        <v>2</v>
      </c>
      <c r="CD90" s="194">
        <f t="shared" si="66"/>
        <v>8</v>
      </c>
      <c r="CE90" s="194">
        <f t="shared" si="66"/>
        <v>5</v>
      </c>
      <c r="CF90" s="194">
        <f t="shared" si="66"/>
        <v>3</v>
      </c>
      <c r="CG90" s="194">
        <f t="shared" si="66"/>
        <v>0</v>
      </c>
      <c r="CH90" s="194">
        <f t="shared" si="66"/>
        <v>3</v>
      </c>
      <c r="CI90" s="194">
        <f t="shared" si="66"/>
        <v>1</v>
      </c>
      <c r="CJ90" s="194">
        <f t="shared" si="66"/>
        <v>2</v>
      </c>
      <c r="CK90" s="194">
        <f t="shared" si="66"/>
        <v>2</v>
      </c>
      <c r="CL90" s="194">
        <f t="shared" si="66"/>
        <v>0</v>
      </c>
      <c r="CM90" s="194">
        <f t="shared" si="66"/>
        <v>1</v>
      </c>
    </row>
    <row r="91" spans="1:91">
      <c r="A91" s="183"/>
      <c r="B91" s="180" t="s">
        <v>439</v>
      </c>
      <c r="C91" s="137">
        <f>SUM(O91:Z91)</f>
        <v>6</v>
      </c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131"/>
      <c r="O91" s="137">
        <f>BB90</f>
        <v>0</v>
      </c>
      <c r="P91" s="137">
        <f t="shared" ref="P91:Z91" si="67">BC90</f>
        <v>0</v>
      </c>
      <c r="Q91" s="137">
        <f t="shared" si="67"/>
        <v>0</v>
      </c>
      <c r="R91" s="137">
        <f t="shared" si="67"/>
        <v>0</v>
      </c>
      <c r="S91" s="137">
        <f t="shared" si="67"/>
        <v>0</v>
      </c>
      <c r="T91" s="137">
        <f t="shared" si="67"/>
        <v>0</v>
      </c>
      <c r="U91" s="137">
        <f t="shared" si="67"/>
        <v>1</v>
      </c>
      <c r="V91" s="137">
        <f t="shared" si="67"/>
        <v>1</v>
      </c>
      <c r="W91" s="137">
        <f t="shared" si="67"/>
        <v>1</v>
      </c>
      <c r="X91" s="137">
        <f t="shared" si="67"/>
        <v>1</v>
      </c>
      <c r="Y91" s="137">
        <f t="shared" si="67"/>
        <v>1</v>
      </c>
      <c r="Z91" s="137">
        <f t="shared" si="67"/>
        <v>1</v>
      </c>
    </row>
    <row r="92" spans="1:91">
      <c r="A92" s="183"/>
      <c r="B92" s="180" t="s">
        <v>292</v>
      </c>
      <c r="C92" s="137">
        <f>SUM(O92:Z92)</f>
        <v>9</v>
      </c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131"/>
      <c r="O92" s="137">
        <f>BO90</f>
        <v>0</v>
      </c>
      <c r="P92" s="137">
        <f t="shared" ref="P92:Z92" si="68">BP90</f>
        <v>0</v>
      </c>
      <c r="Q92" s="137">
        <f t="shared" si="68"/>
        <v>0</v>
      </c>
      <c r="R92" s="137">
        <f t="shared" si="68"/>
        <v>1</v>
      </c>
      <c r="S92" s="137">
        <f t="shared" si="68"/>
        <v>0</v>
      </c>
      <c r="T92" s="137">
        <f t="shared" si="68"/>
        <v>2</v>
      </c>
      <c r="U92" s="137">
        <f t="shared" si="68"/>
        <v>1</v>
      </c>
      <c r="V92" s="137">
        <f t="shared" si="68"/>
        <v>1</v>
      </c>
      <c r="W92" s="137">
        <f t="shared" si="68"/>
        <v>1</v>
      </c>
      <c r="X92" s="137">
        <f t="shared" si="68"/>
        <v>1</v>
      </c>
      <c r="Y92" s="137">
        <f t="shared" si="68"/>
        <v>1</v>
      </c>
      <c r="Z92" s="137">
        <f t="shared" si="68"/>
        <v>1</v>
      </c>
    </row>
    <row r="93" spans="1:91">
      <c r="A93" s="183"/>
      <c r="B93" s="180" t="s">
        <v>440</v>
      </c>
      <c r="C93" s="137">
        <f>SUM(O93:Z93)</f>
        <v>31</v>
      </c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131"/>
      <c r="O93" s="137">
        <f>CB90</f>
        <v>4</v>
      </c>
      <c r="P93" s="137">
        <f t="shared" ref="P93:Z93" si="69">CC90</f>
        <v>2</v>
      </c>
      <c r="Q93" s="137">
        <f t="shared" si="69"/>
        <v>8</v>
      </c>
      <c r="R93" s="137">
        <f t="shared" si="69"/>
        <v>5</v>
      </c>
      <c r="S93" s="137">
        <f t="shared" si="69"/>
        <v>3</v>
      </c>
      <c r="T93" s="137">
        <f t="shared" si="69"/>
        <v>0</v>
      </c>
      <c r="U93" s="137">
        <f t="shared" si="69"/>
        <v>3</v>
      </c>
      <c r="V93" s="137">
        <f t="shared" si="69"/>
        <v>1</v>
      </c>
      <c r="W93" s="137">
        <f t="shared" si="69"/>
        <v>2</v>
      </c>
      <c r="X93" s="137">
        <f t="shared" si="69"/>
        <v>2</v>
      </c>
      <c r="Y93" s="137">
        <f t="shared" si="69"/>
        <v>0</v>
      </c>
      <c r="Z93" s="137">
        <f t="shared" si="69"/>
        <v>1</v>
      </c>
    </row>
    <row r="94" spans="1:91">
      <c r="A94" s="183"/>
      <c r="B94" s="180" t="s">
        <v>441</v>
      </c>
      <c r="C94" s="137">
        <f>SUM(O94:Z94)</f>
        <v>34</v>
      </c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131"/>
      <c r="O94" s="137">
        <f>AB90</f>
        <v>4</v>
      </c>
      <c r="P94" s="137">
        <f t="shared" ref="P94:Z94" si="70">AC90</f>
        <v>2</v>
      </c>
      <c r="Q94" s="137">
        <f t="shared" si="70"/>
        <v>5</v>
      </c>
      <c r="R94" s="137">
        <f t="shared" si="70"/>
        <v>5</v>
      </c>
      <c r="S94" s="137">
        <f t="shared" si="70"/>
        <v>1</v>
      </c>
      <c r="T94" s="137">
        <f t="shared" si="70"/>
        <v>2</v>
      </c>
      <c r="U94" s="137">
        <f t="shared" si="70"/>
        <v>4</v>
      </c>
      <c r="V94" s="137">
        <f t="shared" si="70"/>
        <v>1</v>
      </c>
      <c r="W94" s="137">
        <f t="shared" si="70"/>
        <v>4</v>
      </c>
      <c r="X94" s="137">
        <f t="shared" si="70"/>
        <v>4</v>
      </c>
      <c r="Y94" s="137">
        <f t="shared" si="70"/>
        <v>1</v>
      </c>
      <c r="Z94" s="137">
        <f t="shared" si="70"/>
        <v>1</v>
      </c>
    </row>
    <row r="95" spans="1:91">
      <c r="A95" s="174"/>
      <c r="B95" s="195" t="s">
        <v>291</v>
      </c>
      <c r="C95" s="196">
        <f>SUM(O95:Z95)</f>
        <v>53</v>
      </c>
      <c r="D95" s="197" t="s">
        <v>442</v>
      </c>
      <c r="E95" s="198"/>
      <c r="F95" s="198"/>
      <c r="G95" s="198"/>
      <c r="H95" s="198"/>
      <c r="I95" s="198"/>
      <c r="J95" s="198"/>
      <c r="K95" s="198"/>
      <c r="L95" s="198"/>
      <c r="M95" s="198"/>
      <c r="N95" s="177"/>
      <c r="O95" s="196">
        <f>AO90</f>
        <v>5</v>
      </c>
      <c r="P95" s="196">
        <f t="shared" ref="P95:Z95" si="71">AP90</f>
        <v>4</v>
      </c>
      <c r="Q95" s="196">
        <f t="shared" si="71"/>
        <v>4</v>
      </c>
      <c r="R95" s="196">
        <f t="shared" si="71"/>
        <v>3</v>
      </c>
      <c r="S95" s="196">
        <f t="shared" si="71"/>
        <v>4</v>
      </c>
      <c r="T95" s="196">
        <f t="shared" si="71"/>
        <v>6</v>
      </c>
      <c r="U95" s="196">
        <f t="shared" si="71"/>
        <v>3</v>
      </c>
      <c r="V95" s="196">
        <f t="shared" si="71"/>
        <v>4</v>
      </c>
      <c r="W95" s="196">
        <f t="shared" si="71"/>
        <v>4</v>
      </c>
      <c r="X95" s="196">
        <f t="shared" si="71"/>
        <v>3</v>
      </c>
      <c r="Y95" s="196">
        <f t="shared" si="71"/>
        <v>7</v>
      </c>
      <c r="Z95" s="196">
        <f t="shared" si="71"/>
        <v>6</v>
      </c>
    </row>
    <row r="96" spans="1:91">
      <c r="A96" s="199"/>
      <c r="B96" s="622" t="s">
        <v>443</v>
      </c>
      <c r="C96" s="622"/>
      <c r="D96" s="622"/>
      <c r="E96" s="623" t="s">
        <v>444</v>
      </c>
      <c r="F96" s="623"/>
      <c r="G96" s="623"/>
      <c r="H96" s="623"/>
      <c r="I96" s="623"/>
      <c r="J96" s="623"/>
      <c r="K96" s="623"/>
      <c r="L96" s="623"/>
      <c r="M96" s="624" t="s">
        <v>445</v>
      </c>
      <c r="N96" s="624"/>
      <c r="O96" s="624"/>
      <c r="P96" s="624"/>
      <c r="Q96" s="624"/>
      <c r="R96" s="624"/>
      <c r="S96" s="624"/>
      <c r="T96" s="200" t="s">
        <v>446</v>
      </c>
      <c r="U96" s="624" t="s">
        <v>447</v>
      </c>
      <c r="V96" s="624"/>
      <c r="W96" s="624"/>
      <c r="X96" s="624"/>
      <c r="Y96" s="624"/>
      <c r="Z96" s="624"/>
    </row>
    <row r="97" spans="1:26">
      <c r="A97" s="201"/>
      <c r="B97" s="202" t="s">
        <v>118</v>
      </c>
      <c r="C97" s="203" t="s">
        <v>446</v>
      </c>
      <c r="D97" s="204" t="s">
        <v>448</v>
      </c>
      <c r="E97" s="619" t="s">
        <v>118</v>
      </c>
      <c r="F97" s="619"/>
      <c r="G97" s="619"/>
      <c r="H97" s="619"/>
      <c r="I97" s="619"/>
      <c r="J97" s="619"/>
      <c r="K97" s="203" t="s">
        <v>446</v>
      </c>
      <c r="L97" s="204" t="s">
        <v>448</v>
      </c>
      <c r="M97" s="625" t="s">
        <v>449</v>
      </c>
      <c r="N97" s="625"/>
      <c r="O97" s="625"/>
      <c r="P97" s="625"/>
      <c r="Q97" s="625"/>
      <c r="R97" s="625"/>
      <c r="S97" s="625"/>
      <c r="T97" s="205"/>
      <c r="U97" s="620" t="s">
        <v>450</v>
      </c>
      <c r="V97" s="620"/>
      <c r="W97" s="620"/>
      <c r="X97" s="620"/>
      <c r="Y97" s="620"/>
      <c r="Z97" s="620"/>
    </row>
    <row r="98" spans="1:26">
      <c r="A98" s="199"/>
      <c r="B98" s="180" t="s">
        <v>433</v>
      </c>
      <c r="C98" s="206">
        <v>4</v>
      </c>
      <c r="D98" s="207">
        <v>1</v>
      </c>
      <c r="E98" s="618" t="s">
        <v>435</v>
      </c>
      <c r="F98" s="618"/>
      <c r="G98" s="618"/>
      <c r="H98" s="618"/>
      <c r="I98" s="618"/>
      <c r="J98" s="618"/>
      <c r="K98" s="136">
        <v>6</v>
      </c>
      <c r="L98" s="208">
        <v>4</v>
      </c>
      <c r="M98" s="66"/>
      <c r="N98" s="66"/>
      <c r="O98" s="66"/>
      <c r="P98" s="66"/>
      <c r="Q98" s="66"/>
      <c r="R98" s="66"/>
      <c r="S98" s="66"/>
      <c r="T98" s="209"/>
      <c r="X98" t="s">
        <v>451</v>
      </c>
    </row>
    <row r="99" spans="1:26">
      <c r="A99" s="199"/>
      <c r="B99" s="180" t="s">
        <v>434</v>
      </c>
      <c r="C99" s="206">
        <v>4</v>
      </c>
      <c r="D99" s="207">
        <v>2</v>
      </c>
      <c r="E99" s="618" t="s">
        <v>0</v>
      </c>
      <c r="F99" s="618"/>
      <c r="G99" s="618"/>
      <c r="H99" s="618"/>
      <c r="I99" s="618"/>
      <c r="J99" s="618"/>
      <c r="K99" s="206" t="s">
        <v>0</v>
      </c>
      <c r="L99" s="210" t="s">
        <v>0</v>
      </c>
      <c r="M99" s="617" t="s">
        <v>0</v>
      </c>
      <c r="N99" s="617"/>
      <c r="O99" s="617"/>
      <c r="P99" s="617"/>
      <c r="Q99" s="617"/>
      <c r="R99" s="617"/>
      <c r="S99" s="617"/>
      <c r="T99" s="211" t="s">
        <v>0</v>
      </c>
      <c r="U99" s="617" t="s">
        <v>452</v>
      </c>
      <c r="V99" s="617"/>
      <c r="W99" s="617"/>
      <c r="X99" s="617"/>
      <c r="Y99" s="617"/>
      <c r="Z99" s="617"/>
    </row>
    <row r="100" spans="1:26">
      <c r="A100" s="174"/>
      <c r="B100" s="195" t="s">
        <v>453</v>
      </c>
      <c r="C100" s="212">
        <v>2</v>
      </c>
      <c r="D100" s="213">
        <v>3</v>
      </c>
      <c r="E100" s="619" t="s">
        <v>0</v>
      </c>
      <c r="F100" s="619"/>
      <c r="G100" s="619"/>
      <c r="H100" s="619"/>
      <c r="I100" s="619"/>
      <c r="J100" s="619"/>
      <c r="K100" s="212" t="s">
        <v>0</v>
      </c>
      <c r="L100" s="214"/>
      <c r="M100" s="215"/>
      <c r="N100" s="215"/>
      <c r="O100" s="215"/>
      <c r="P100" s="215"/>
      <c r="Q100" s="215"/>
      <c r="R100" s="215"/>
      <c r="S100" s="215"/>
      <c r="T100" s="216"/>
      <c r="U100" s="620" t="s">
        <v>454</v>
      </c>
      <c r="V100" s="620"/>
      <c r="W100" s="620"/>
      <c r="X100" s="620"/>
      <c r="Y100" s="620"/>
      <c r="Z100" s="620"/>
    </row>
    <row r="102" spans="1:26">
      <c r="B102" s="217" t="s">
        <v>455</v>
      </c>
      <c r="C102" t="s">
        <v>456</v>
      </c>
    </row>
    <row r="103" spans="1:26">
      <c r="D103" s="71" t="s">
        <v>457</v>
      </c>
    </row>
    <row r="104" spans="1:26">
      <c r="C104" t="s">
        <v>458</v>
      </c>
    </row>
    <row r="105" spans="1:26">
      <c r="D105" s="71" t="s">
        <v>459</v>
      </c>
    </row>
    <row r="107" spans="1:26">
      <c r="B107" s="617" t="s">
        <v>460</v>
      </c>
      <c r="C107" s="617"/>
      <c r="D107" s="617"/>
      <c r="E107" s="617"/>
      <c r="F107" s="617"/>
      <c r="G107" s="617"/>
      <c r="H107" s="617"/>
      <c r="L107" s="66" t="s">
        <v>461</v>
      </c>
      <c r="M107" s="66"/>
      <c r="N107" s="66"/>
    </row>
    <row r="109" spans="1:26">
      <c r="B109" s="617" t="s">
        <v>462</v>
      </c>
      <c r="C109" s="617"/>
      <c r="D109" s="617"/>
      <c r="E109" s="66"/>
      <c r="F109" s="66"/>
      <c r="G109" s="66"/>
      <c r="H109" s="66"/>
      <c r="L109" t="s">
        <v>463</v>
      </c>
    </row>
    <row r="111" spans="1:26">
      <c r="B111" s="617" t="s">
        <v>464</v>
      </c>
      <c r="C111" s="617"/>
      <c r="D111" s="617"/>
      <c r="E111" s="617"/>
      <c r="F111" s="617"/>
      <c r="G111" s="617"/>
      <c r="H111" s="617"/>
      <c r="L111" t="s">
        <v>465</v>
      </c>
    </row>
  </sheetData>
  <sheetProtection selectLockedCells="1" selectUnlockedCells="1"/>
  <mergeCells count="37">
    <mergeCell ref="B1:Z1"/>
    <mergeCell ref="C2:G2"/>
    <mergeCell ref="H2:N2"/>
    <mergeCell ref="O2:Z2"/>
    <mergeCell ref="H3:H6"/>
    <mergeCell ref="O3:Q3"/>
    <mergeCell ref="R3:T3"/>
    <mergeCell ref="U3:W3"/>
    <mergeCell ref="X3:Z3"/>
    <mergeCell ref="O5:Z5"/>
    <mergeCell ref="AB6:AM6"/>
    <mergeCell ref="AO6:AZ6"/>
    <mergeCell ref="BB6:BM6"/>
    <mergeCell ref="BO6:BZ6"/>
    <mergeCell ref="CB6:CM6"/>
    <mergeCell ref="AB5:AM5"/>
    <mergeCell ref="AO5:AZ5"/>
    <mergeCell ref="BB5:BM5"/>
    <mergeCell ref="BO5:BZ5"/>
    <mergeCell ref="CB5:CM5"/>
    <mergeCell ref="M99:S99"/>
    <mergeCell ref="U99:Z99"/>
    <mergeCell ref="E100:J100"/>
    <mergeCell ref="U100:Z100"/>
    <mergeCell ref="D89:H89"/>
    <mergeCell ref="B96:D96"/>
    <mergeCell ref="E96:L96"/>
    <mergeCell ref="M96:S96"/>
    <mergeCell ref="U96:Z96"/>
    <mergeCell ref="E97:J97"/>
    <mergeCell ref="M97:S97"/>
    <mergeCell ref="U97:Z97"/>
    <mergeCell ref="B107:H107"/>
    <mergeCell ref="B109:D109"/>
    <mergeCell ref="B111:H111"/>
    <mergeCell ref="E98:J98"/>
    <mergeCell ref="E99:J99"/>
  </mergeCells>
  <printOptions horizontalCentered="1"/>
  <pageMargins left="0" right="0" top="0.59027777777777779" bottom="0" header="0.51180555555555551" footer="0.51180555555555551"/>
  <pageSetup paperSize="9" scale="32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K_PGS_01 (3)</vt:lpstr>
      <vt:lpstr>K_PGS_03</vt:lpstr>
      <vt:lpstr>K_plan</vt:lpstr>
      <vt:lpstr>RUP</vt:lpstr>
      <vt:lpstr>RUPpgs03_з триместрами</vt:lpstr>
      <vt:lpstr>RUP!Excel_BuiltIn__FilterDatabase</vt:lpstr>
      <vt:lpstr>'RUPpgs03_з триместрами'!Excel_BuiltIn__FilterDatabase</vt:lpstr>
      <vt:lpstr>RUP!Заголовки_для_печати</vt:lpstr>
      <vt:lpstr>'K_PGS_01 (3)'!Область_печати</vt:lpstr>
      <vt:lpstr>K_PGS_03!Область_печати</vt:lpstr>
      <vt:lpstr>RUP!Область_печати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</dc:creator>
  <cp:lastModifiedBy>Лена</cp:lastModifiedBy>
  <cp:lastPrinted>2021-05-31T08:12:54Z</cp:lastPrinted>
  <dcterms:created xsi:type="dcterms:W3CDTF">2020-06-08T15:25:08Z</dcterms:created>
  <dcterms:modified xsi:type="dcterms:W3CDTF">2021-05-31T09:24:14Z</dcterms:modified>
</cp:coreProperties>
</file>